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rv\GÖZETİM-EXCELL\BAĞIMSIZ DENETÇİLER VE RAPORLAR\Bağımsız Denetim Raporları\Aralık 2017 Mali Raporlar\Yayınlar\Türk\"/>
    </mc:Choice>
  </mc:AlternateContent>
  <bookViews>
    <workbookView xWindow="0" yWindow="0" windowWidth="28800" windowHeight="11835"/>
  </bookViews>
  <sheets>
    <sheet name="Aktifler" sheetId="11" r:id="rId1"/>
    <sheet name="Pasifler" sheetId="10" r:id="rId2"/>
    <sheet name="Kar Zarar" sheetId="9" r:id="rId3"/>
  </sheets>
  <definedNames>
    <definedName name="_xlnm.Print_Area" localSheetId="0">Aktifler!$B$2:$N$62</definedName>
    <definedName name="_xlnm.Print_Area" localSheetId="2">'Kar Zarar'!$B$2:$J$91</definedName>
    <definedName name="_xlnm.Print_Area" localSheetId="1">Pasifler!$B$2:$N$73</definedName>
  </definedNames>
  <calcPr calcId="152511"/>
  <customWorkbookViews>
    <customWorkbookView name="ece.kiryagdi - Kişisel Görünüm" guid="{B88733EF-1B50-4B48-B75A-D1B636553102}" mergeInterval="0" personalView="1" maximized="1" windowWidth="1020" windowHeight="606" activeSheetId="3"/>
    <customWorkbookView name="pelin.yaylali - Kişisel Görünüm" guid="{F3E08BE8-0FD1-493B-9D8C-45BFA56AB748}" mergeInterval="0" personalView="1" maximized="1" windowWidth="1020" windowHeight="606" activeSheetId="3"/>
    <customWorkbookView name="heran.guzen - Kişisel Görünüm" guid="{27842106-B396-4EED-90E6-6F5E3C4B78AE}" mergeInterval="0" personalView="1" maximized="1" windowWidth="1020" windowHeight="603" activeSheetId="4" showComments="commIndAndComment"/>
    <customWorkbookView name="sedef.kaptan - Kişisel Görünüm" guid="{D00846E4-D63A-4FB0-8FCE-C7A9C858EE72}" mergeInterval="0" personalView="1" maximized="1" windowWidth="1020" windowHeight="580" activeSheetId="3" showComments="commIndAndComment"/>
  </customWorkbookViews>
</workbook>
</file>

<file path=xl/calcChain.xml><?xml version="1.0" encoding="utf-8"?>
<calcChain xmlns="http://schemas.openxmlformats.org/spreadsheetml/2006/main">
  <c r="I8" i="9" l="1"/>
  <c r="H8" i="9"/>
  <c r="L7" i="10"/>
  <c r="I7" i="10"/>
  <c r="F3" i="10"/>
  <c r="D4" i="9" s="1"/>
  <c r="K19" i="10"/>
  <c r="L32" i="10"/>
  <c r="K32" i="10"/>
  <c r="M32" i="10" s="1"/>
  <c r="I32" i="10"/>
  <c r="H32" i="10"/>
  <c r="L45" i="10"/>
  <c r="K45" i="10"/>
  <c r="I45" i="10"/>
  <c r="H45" i="10"/>
  <c r="L31" i="11"/>
  <c r="L34" i="11"/>
  <c r="L27" i="11" s="1"/>
  <c r="K34" i="11"/>
  <c r="L48" i="10"/>
  <c r="K48" i="10"/>
  <c r="H48" i="10"/>
  <c r="J48" i="10" s="1"/>
  <c r="I48" i="10"/>
  <c r="H70" i="10"/>
  <c r="H19" i="10"/>
  <c r="H17" i="10" s="1"/>
  <c r="I55" i="10"/>
  <c r="J55" i="10" s="1"/>
  <c r="H15" i="9"/>
  <c r="I46" i="11"/>
  <c r="J57" i="11"/>
  <c r="L46" i="11"/>
  <c r="M17" i="11"/>
  <c r="H12" i="9"/>
  <c r="H56" i="9"/>
  <c r="I45" i="9"/>
  <c r="I37" i="9"/>
  <c r="I25" i="9"/>
  <c r="I20" i="9"/>
  <c r="I12" i="9"/>
  <c r="I11" i="9" s="1"/>
  <c r="I10" i="9" s="1"/>
  <c r="J11" i="10"/>
  <c r="J29" i="10"/>
  <c r="J41" i="10"/>
  <c r="H58" i="10"/>
  <c r="J58" i="10" s="1"/>
  <c r="J20" i="10"/>
  <c r="J67" i="10"/>
  <c r="M58" i="11"/>
  <c r="M51" i="11"/>
  <c r="K52" i="11"/>
  <c r="M53" i="11"/>
  <c r="M57" i="11"/>
  <c r="L55" i="11"/>
  <c r="K49" i="11"/>
  <c r="K31" i="11"/>
  <c r="M31" i="11" s="1"/>
  <c r="M26" i="11"/>
  <c r="M21" i="11"/>
  <c r="L49" i="11"/>
  <c r="L41" i="11"/>
  <c r="L28" i="11"/>
  <c r="M35" i="11"/>
  <c r="M25" i="11"/>
  <c r="M22" i="11"/>
  <c r="M23" i="11"/>
  <c r="L15" i="11"/>
  <c r="L13" i="11" s="1"/>
  <c r="M10" i="11"/>
  <c r="M12" i="11"/>
  <c r="H55" i="11"/>
  <c r="H52" i="11"/>
  <c r="J52" i="11" s="1"/>
  <c r="H49" i="11"/>
  <c r="H41" i="11"/>
  <c r="J56" i="11"/>
  <c r="I55" i="11"/>
  <c r="J55" i="11" s="1"/>
  <c r="I49" i="11"/>
  <c r="J38" i="11"/>
  <c r="I37" i="11"/>
  <c r="J35" i="11"/>
  <c r="J20" i="11"/>
  <c r="J18" i="11"/>
  <c r="J12" i="11"/>
  <c r="J39" i="10"/>
  <c r="I28" i="10"/>
  <c r="J18" i="10"/>
  <c r="J21" i="10"/>
  <c r="J16" i="10"/>
  <c r="J13" i="10"/>
  <c r="K55" i="10"/>
  <c r="M35" i="10"/>
  <c r="M49" i="10"/>
  <c r="M51" i="10"/>
  <c r="M39" i="10"/>
  <c r="M41" i="10"/>
  <c r="L38" i="10"/>
  <c r="M38" i="10" s="1"/>
  <c r="L24" i="10"/>
  <c r="M20" i="10"/>
  <c r="M22" i="10"/>
  <c r="M13" i="10"/>
  <c r="M15" i="10"/>
  <c r="J68" i="10"/>
  <c r="M54" i="10"/>
  <c r="J52" i="10"/>
  <c r="J35" i="10"/>
  <c r="J33" i="10"/>
  <c r="J31" i="10"/>
  <c r="J23" i="10"/>
  <c r="J15" i="10"/>
  <c r="J58" i="11"/>
  <c r="J53" i="11"/>
  <c r="J51" i="11"/>
  <c r="J50" i="11"/>
  <c r="J43" i="11"/>
  <c r="J36" i="11"/>
  <c r="J30" i="11"/>
  <c r="J11" i="11"/>
  <c r="H55" i="9"/>
  <c r="H9" i="10"/>
  <c r="M60" i="10"/>
  <c r="L9" i="11"/>
  <c r="K55" i="11"/>
  <c r="M54" i="11"/>
  <c r="M47" i="10"/>
  <c r="K24" i="11"/>
  <c r="H20" i="9"/>
  <c r="J43" i="10"/>
  <c r="M33" i="11"/>
  <c r="H45" i="9"/>
  <c r="M16" i="10"/>
  <c r="H67" i="9"/>
  <c r="H66" i="9"/>
  <c r="H37" i="9"/>
  <c r="K17" i="10"/>
  <c r="I9" i="10"/>
  <c r="M18" i="11"/>
  <c r="M69" i="10"/>
  <c r="M67" i="10"/>
  <c r="J26" i="10"/>
  <c r="J34" i="10"/>
  <c r="J22" i="10"/>
  <c r="J59" i="10"/>
  <c r="J46" i="10"/>
  <c r="J14" i="10"/>
  <c r="J12" i="10"/>
  <c r="J10" i="10"/>
  <c r="J17" i="11"/>
  <c r="M59" i="10"/>
  <c r="M46" i="10"/>
  <c r="J44" i="11"/>
  <c r="J50" i="10"/>
  <c r="M36" i="11"/>
  <c r="M29" i="11"/>
  <c r="K15" i="11"/>
  <c r="K13" i="11" s="1"/>
  <c r="J47" i="10"/>
  <c r="J54" i="10"/>
  <c r="M27" i="10"/>
  <c r="M52" i="10"/>
  <c r="M45" i="10"/>
  <c r="L58" i="10"/>
  <c r="M21" i="10"/>
  <c r="M42" i="10"/>
  <c r="M43" i="10"/>
  <c r="I28" i="11"/>
  <c r="H28" i="11"/>
  <c r="J69" i="10"/>
  <c r="M57" i="10"/>
  <c r="I15" i="9"/>
  <c r="I31" i="9"/>
  <c r="H25" i="9"/>
  <c r="H10" i="9" s="1"/>
  <c r="H11" i="9"/>
  <c r="I9" i="11"/>
  <c r="J22" i="11"/>
  <c r="J32" i="11"/>
  <c r="K28" i="11"/>
  <c r="M28" i="11"/>
  <c r="M30" i="11"/>
  <c r="M14" i="10"/>
  <c r="M12" i="10"/>
  <c r="I67" i="9"/>
  <c r="I66" i="9" s="1"/>
  <c r="J45" i="10"/>
  <c r="J42" i="10"/>
  <c r="H31" i="9"/>
  <c r="M23" i="10"/>
  <c r="M26" i="10"/>
  <c r="M31" i="10"/>
  <c r="M29" i="10"/>
  <c r="M36" i="10"/>
  <c r="M53" i="10"/>
  <c r="I24" i="10"/>
  <c r="I38" i="10"/>
  <c r="J40" i="11"/>
  <c r="K9" i="10"/>
  <c r="M11" i="10"/>
  <c r="I56" i="9"/>
  <c r="I55" i="9" s="1"/>
  <c r="J66" i="10"/>
  <c r="M68" i="10"/>
  <c r="M66" i="10"/>
  <c r="J27" i="10"/>
  <c r="J25" i="10"/>
  <c r="H28" i="10"/>
  <c r="J28" i="10" s="1"/>
  <c r="M18" i="10"/>
  <c r="K28" i="10"/>
  <c r="M37" i="10"/>
  <c r="I19" i="10"/>
  <c r="J37" i="10"/>
  <c r="I34" i="11"/>
  <c r="I31" i="11"/>
  <c r="I41" i="11"/>
  <c r="J41" i="11"/>
  <c r="H24" i="11"/>
  <c r="H34" i="11"/>
  <c r="J34" i="11" s="1"/>
  <c r="H31" i="11"/>
  <c r="J29" i="11"/>
  <c r="H37" i="11"/>
  <c r="J37" i="11" s="1"/>
  <c r="J47" i="11"/>
  <c r="L24" i="11"/>
  <c r="M40" i="11"/>
  <c r="M42" i="11"/>
  <c r="K37" i="11"/>
  <c r="M43" i="11"/>
  <c r="M44" i="11"/>
  <c r="M49" i="11"/>
  <c r="M10" i="10"/>
  <c r="H55" i="10"/>
  <c r="J53" i="10"/>
  <c r="J36" i="10"/>
  <c r="I17" i="10"/>
  <c r="L9" i="10"/>
  <c r="L19" i="10"/>
  <c r="L17" i="10"/>
  <c r="M17" i="10" s="1"/>
  <c r="K24" i="10"/>
  <c r="M24" i="10" s="1"/>
  <c r="M25" i="10"/>
  <c r="M34" i="10"/>
  <c r="J49" i="10"/>
  <c r="I58" i="10"/>
  <c r="J60" i="10"/>
  <c r="J25" i="11"/>
  <c r="I24" i="11"/>
  <c r="M48" i="11"/>
  <c r="I70" i="10"/>
  <c r="H24" i="10"/>
  <c r="J24" i="10"/>
  <c r="J51" i="10"/>
  <c r="L52" i="11"/>
  <c r="M52" i="11" s="1"/>
  <c r="K41" i="11"/>
  <c r="M41" i="11"/>
  <c r="M56" i="10"/>
  <c r="J26" i="11"/>
  <c r="M30" i="10"/>
  <c r="J40" i="10"/>
  <c r="J56" i="10"/>
  <c r="L28" i="10"/>
  <c r="M28" i="10" s="1"/>
  <c r="M33" i="10"/>
  <c r="L55" i="10"/>
  <c r="L44" i="10" s="1"/>
  <c r="K38" i="10"/>
  <c r="M40" i="10"/>
  <c r="M50" i="10"/>
  <c r="J57" i="10"/>
  <c r="J39" i="11"/>
  <c r="J49" i="11"/>
  <c r="L70" i="10"/>
  <c r="K70" i="10"/>
  <c r="H38" i="10"/>
  <c r="J38" i="10" s="1"/>
  <c r="J30" i="10"/>
  <c r="K58" i="10"/>
  <c r="M58" i="10" s="1"/>
  <c r="I52" i="11"/>
  <c r="H46" i="11"/>
  <c r="J46" i="11" s="1"/>
  <c r="L19" i="11"/>
  <c r="L37" i="11"/>
  <c r="M16" i="11"/>
  <c r="M20" i="11"/>
  <c r="M32" i="11"/>
  <c r="M38" i="11"/>
  <c r="M45" i="11"/>
  <c r="M47" i="11"/>
  <c r="M56" i="11"/>
  <c r="H15" i="11"/>
  <c r="H13" i="11" s="1"/>
  <c r="M14" i="11"/>
  <c r="I19" i="11"/>
  <c r="J19" i="11" s="1"/>
  <c r="J23" i="11"/>
  <c r="H19" i="11"/>
  <c r="J21" i="11"/>
  <c r="H9" i="11"/>
  <c r="J9" i="11" s="1"/>
  <c r="J10" i="11"/>
  <c r="J14" i="11"/>
  <c r="J42" i="11"/>
  <c r="J45" i="11"/>
  <c r="M11" i="11"/>
  <c r="I15" i="11"/>
  <c r="I13" i="11" s="1"/>
  <c r="K9" i="11"/>
  <c r="M9" i="11" s="1"/>
  <c r="K19" i="11"/>
  <c r="M50" i="11"/>
  <c r="M39" i="11"/>
  <c r="J16" i="11"/>
  <c r="J33" i="11"/>
  <c r="J48" i="11"/>
  <c r="J54" i="11"/>
  <c r="K46" i="11"/>
  <c r="J70" i="10"/>
  <c r="J19" i="10"/>
  <c r="M9" i="10"/>
  <c r="H30" i="9"/>
  <c r="J28" i="11"/>
  <c r="M70" i="10"/>
  <c r="M19" i="11"/>
  <c r="J32" i="10"/>
  <c r="M19" i="10"/>
  <c r="M48" i="10"/>
  <c r="J24" i="11" l="1"/>
  <c r="I27" i="11"/>
  <c r="I30" i="9"/>
  <c r="M15" i="11"/>
  <c r="J9" i="10"/>
  <c r="M37" i="11"/>
  <c r="M55" i="11"/>
  <c r="H83" i="9"/>
  <c r="M55" i="10"/>
  <c r="M46" i="11"/>
  <c r="H27" i="11"/>
  <c r="M24" i="11"/>
  <c r="M34" i="11"/>
  <c r="K44" i="10"/>
  <c r="M44" i="10" s="1"/>
  <c r="I44" i="10"/>
  <c r="I62" i="10" s="1"/>
  <c r="H44" i="10"/>
  <c r="H62" i="10" s="1"/>
  <c r="K62" i="10"/>
  <c r="L62" i="10"/>
  <c r="J17" i="10"/>
  <c r="K27" i="11"/>
  <c r="M27" i="11" s="1"/>
  <c r="J27" i="11"/>
  <c r="J31" i="11"/>
  <c r="M13" i="11"/>
  <c r="J15" i="11"/>
  <c r="J13" i="11"/>
  <c r="L60" i="11"/>
  <c r="I60" i="11"/>
  <c r="H60" i="11"/>
  <c r="I83" i="9"/>
  <c r="H53" i="9"/>
  <c r="I53" i="9"/>
  <c r="I85" i="9" s="1"/>
  <c r="I89" i="9" s="1"/>
  <c r="H85" i="9" l="1"/>
  <c r="H89" i="9" s="1"/>
  <c r="K60" i="11"/>
  <c r="M60" i="11" s="1"/>
  <c r="J62" i="10"/>
  <c r="M62" i="10"/>
  <c r="J44" i="10"/>
  <c r="J60" i="11"/>
</calcChain>
</file>

<file path=xl/sharedStrings.xml><?xml version="1.0" encoding="utf-8"?>
<sst xmlns="http://schemas.openxmlformats.org/spreadsheetml/2006/main" count="375" uniqueCount="232">
  <si>
    <t>CARİ DÖNEM</t>
  </si>
  <si>
    <t>ÖNCEKİ DÖNEM</t>
  </si>
  <si>
    <t>AKTİFLER</t>
  </si>
  <si>
    <t>I -</t>
  </si>
  <si>
    <t>NAKİT DEĞERLER</t>
  </si>
  <si>
    <t>A.</t>
  </si>
  <si>
    <t>Kasa</t>
  </si>
  <si>
    <t>B.</t>
  </si>
  <si>
    <t>Efektif Deposu</t>
  </si>
  <si>
    <t>C.</t>
  </si>
  <si>
    <t>Diğer</t>
  </si>
  <si>
    <t>II -</t>
  </si>
  <si>
    <t>BANKALAR</t>
  </si>
  <si>
    <t>Diğer Bankalar</t>
  </si>
  <si>
    <t xml:space="preserve"> 1) Yurtiçi Bankalar</t>
  </si>
  <si>
    <t>III -</t>
  </si>
  <si>
    <t>IV -</t>
  </si>
  <si>
    <t>V -</t>
  </si>
  <si>
    <t>Devlet İç Borçlanma Senetleri</t>
  </si>
  <si>
    <t>Diğer Borçlanma Senetleri</t>
  </si>
  <si>
    <t>Hisse Senetleri</t>
  </si>
  <si>
    <t>D.</t>
  </si>
  <si>
    <t xml:space="preserve">Diğer Menkul Değerler </t>
  </si>
  <si>
    <t>VI -</t>
  </si>
  <si>
    <t>Kısa Vadeli</t>
  </si>
  <si>
    <t>Orta ve Uzun Vadeli</t>
  </si>
  <si>
    <t>VII -</t>
  </si>
  <si>
    <t xml:space="preserve"> 1) Brüt Alacak Bakiyesi</t>
  </si>
  <si>
    <t xml:space="preserve"> 2) Ayrılan Özel Karşılık ( - )</t>
  </si>
  <si>
    <t>Tahsili Şüpheli Krediler ve Diğer Alacaklar [ Net ]</t>
  </si>
  <si>
    <t>Zarar Niteliğindeki Krediler ve Diğer Alacaklar [ Net ]</t>
  </si>
  <si>
    <t xml:space="preserve"> 2) Ayrılan Karşılık ( - )</t>
  </si>
  <si>
    <t>VIII -</t>
  </si>
  <si>
    <t>FAİZ VE GELİR TAHAKKUK VE REESKONTLARI</t>
  </si>
  <si>
    <t>Kredilerin</t>
  </si>
  <si>
    <t>Menkul Değerlerin</t>
  </si>
  <si>
    <t>IX -</t>
  </si>
  <si>
    <t>Finansal Kiralama Alacakları</t>
  </si>
  <si>
    <t>Kazanılmamış Gelirler ( - )</t>
  </si>
  <si>
    <t>X -</t>
  </si>
  <si>
    <t>XI -</t>
  </si>
  <si>
    <t>XII -</t>
  </si>
  <si>
    <t xml:space="preserve">Mali İştirakler </t>
  </si>
  <si>
    <t xml:space="preserve">Mali Olmayan İştirakler </t>
  </si>
  <si>
    <t>XIII -</t>
  </si>
  <si>
    <t>Mali Ortaklıklar</t>
  </si>
  <si>
    <t>Mali Olmayan Ortaklıklar</t>
  </si>
  <si>
    <t>XIV -</t>
  </si>
  <si>
    <t>Diğer Menkul Kıymetler</t>
  </si>
  <si>
    <t>Defter Değeri</t>
  </si>
  <si>
    <t>Birikmiş Amortismanlar ( - )</t>
  </si>
  <si>
    <t>PASİFLER</t>
  </si>
  <si>
    <t>Tasarruf Mevduatı</t>
  </si>
  <si>
    <t>Resmi Kuruluşlar Mevduatı</t>
  </si>
  <si>
    <t>Ticari Kuruluşlar Mevduatı</t>
  </si>
  <si>
    <t>E.</t>
  </si>
  <si>
    <t>Diğer Kuruluşlar Mevduatı</t>
  </si>
  <si>
    <t>F.</t>
  </si>
  <si>
    <t>Bankalar Mevduatı</t>
  </si>
  <si>
    <t>G.</t>
  </si>
  <si>
    <t>H.</t>
  </si>
  <si>
    <t>Altın Depo Hesapları</t>
  </si>
  <si>
    <t xml:space="preserve">II - </t>
  </si>
  <si>
    <t>Alınan Diğer Krediler</t>
  </si>
  <si>
    <t xml:space="preserve"> 1) Yurtiçi banka ve kuruluşlardan</t>
  </si>
  <si>
    <t xml:space="preserve"> 2) Yurtdışı banka, kuruluş ve fonlardan</t>
  </si>
  <si>
    <t xml:space="preserve"> 3) Sermaye Benzeri Krediler</t>
  </si>
  <si>
    <t xml:space="preserve">IV - </t>
  </si>
  <si>
    <t>Bonolar</t>
  </si>
  <si>
    <t>Varlığa Dayalı Menkul Kıymetler</t>
  </si>
  <si>
    <t>Tahviller</t>
  </si>
  <si>
    <t xml:space="preserve">VI - </t>
  </si>
  <si>
    <t>FAİZ VE GİDER REESKONTLARI</t>
  </si>
  <si>
    <t>Mevduatın</t>
  </si>
  <si>
    <t>Alınan Kredilerin</t>
  </si>
  <si>
    <t xml:space="preserve">VII - </t>
  </si>
  <si>
    <t>Finansal Kiralama Borçları</t>
  </si>
  <si>
    <t>Ertelenmiş Finansal Kiralama Giderleri ( - )</t>
  </si>
  <si>
    <t>ÖDENECEK VERGİ, RESİM, HARÇ VE PRİMLER</t>
  </si>
  <si>
    <t>İTHALAT TRANSFER EMİRLERİ</t>
  </si>
  <si>
    <t>KARŞILIKLAR</t>
  </si>
  <si>
    <t>Kıdem Tazminatı Karşılığı</t>
  </si>
  <si>
    <t>Genel Kredi Karşılıkları</t>
  </si>
  <si>
    <t>Vergi Karşılığı</t>
  </si>
  <si>
    <t>Diğer Karşılıklar</t>
  </si>
  <si>
    <t xml:space="preserve"> 1) Nominal Sermaye</t>
  </si>
  <si>
    <t xml:space="preserve"> 2) Ödenmemiş Sermaye  ( - )</t>
  </si>
  <si>
    <t>Kanuni Yedek Akçeler</t>
  </si>
  <si>
    <t xml:space="preserve"> 2) Emisyon(Hisse Senedi İhraç)Primleri</t>
  </si>
  <si>
    <t xml:space="preserve"> 3) Diğer Kanuni Yedek Akçeler</t>
  </si>
  <si>
    <t>İhtiyari Yedek Akçeler</t>
  </si>
  <si>
    <t>Yeniden Değerleme Fonları</t>
  </si>
  <si>
    <t>Zarar</t>
  </si>
  <si>
    <t xml:space="preserve"> 1) Dönem Zararı</t>
  </si>
  <si>
    <t xml:space="preserve"> 2) Geçmiş Yıl Zararları</t>
  </si>
  <si>
    <t>KÂR</t>
  </si>
  <si>
    <t>Dönem Kârı</t>
  </si>
  <si>
    <t>Geçmiş Yıl Kârları</t>
  </si>
  <si>
    <t>TOPLAM</t>
  </si>
  <si>
    <t>Kredilerden Alınan Faizler</t>
  </si>
  <si>
    <t xml:space="preserve"> 1) TP Kredilerden Alınan Faizler</t>
  </si>
  <si>
    <t xml:space="preserve">    a - Kısa Vadeli Kredilerden</t>
  </si>
  <si>
    <t xml:space="preserve">    b - Orta ve Uzun Vadeli Kredilerden</t>
  </si>
  <si>
    <t xml:space="preserve"> 2) YP Kredilerden Alınan Faizler</t>
  </si>
  <si>
    <t xml:space="preserve"> 3) Takipteki Alacaklardan Alınan Faizler</t>
  </si>
  <si>
    <t>Mevduat Munzam Karşılıklarından Alınan Faizler</t>
  </si>
  <si>
    <t>Bankalardan Alınan Faizler</t>
  </si>
  <si>
    <t xml:space="preserve"> 2) Yurtiçi Bankalardan</t>
  </si>
  <si>
    <t xml:space="preserve"> 3) Yurtdışı Bankalardan</t>
  </si>
  <si>
    <t>Menkul Değerler Cüzdanından Alınan Faizler</t>
  </si>
  <si>
    <t>Mevduata Verilen Faizler</t>
  </si>
  <si>
    <t xml:space="preserve"> 1) Tasarruf Mevduatına</t>
  </si>
  <si>
    <t xml:space="preserve">Kullanılan Kredilere Verilen Faizler </t>
  </si>
  <si>
    <t xml:space="preserve"> 2) Yurtiçi Bankalara</t>
  </si>
  <si>
    <t xml:space="preserve"> 3) Yurtdışı Bankalara</t>
  </si>
  <si>
    <t xml:space="preserve"> 4) Diğer Kuruluşlara</t>
  </si>
  <si>
    <t>Çıkarılan Menkul Kıymetlere Verilen Faizler</t>
  </si>
  <si>
    <t>NET FAİZ GELİRİ  [ I - II ]</t>
  </si>
  <si>
    <t>Alınan Ücret ve Komisyonlar</t>
  </si>
  <si>
    <t xml:space="preserve"> 1) Nakdi Kredilerden</t>
  </si>
  <si>
    <t xml:space="preserve"> 2) Gayri Nakdi Kredilerden</t>
  </si>
  <si>
    <t xml:space="preserve"> 3) Diğer</t>
  </si>
  <si>
    <t>Sermaye Piyasası İşlem Kârları</t>
  </si>
  <si>
    <t>Kambiyo Kârları</t>
  </si>
  <si>
    <t>İştirakler ve Bağlı Ortaklıklardan Alınan Kâr Payları(Temettü)</t>
  </si>
  <si>
    <t>Olağanüstü Gelirler</t>
  </si>
  <si>
    <t>Verilen Ücret ve Komisyonlar</t>
  </si>
  <si>
    <t xml:space="preserve"> 1) Nakdi Kredilere Verilen</t>
  </si>
  <si>
    <t xml:space="preserve"> 2) Gayri Nakdi Kredilere Verilen</t>
  </si>
  <si>
    <t>Sermaye Piyasası İşlem Zararları</t>
  </si>
  <si>
    <t>Kambiyo Zararları</t>
  </si>
  <si>
    <t>Personel Giderleri</t>
  </si>
  <si>
    <t>Kıdem Tazminatı Provizyonu</t>
  </si>
  <si>
    <t>Kira Giderleri</t>
  </si>
  <si>
    <t>Amortisman Giderleri</t>
  </si>
  <si>
    <t>Vergi ve Harçlar</t>
  </si>
  <si>
    <t>I.</t>
  </si>
  <si>
    <t>Olağanüstü Giderler</t>
  </si>
  <si>
    <t>J.</t>
  </si>
  <si>
    <t>K.</t>
  </si>
  <si>
    <t>L.</t>
  </si>
  <si>
    <t>NET FAİZ DIŞI GELİRLER [ IV - V ]</t>
  </si>
  <si>
    <t>VERGİ ÖNCESİ KÂR / ZARAR [ III + VI ]</t>
  </si>
  <si>
    <t>VERGİ PROVİZYONU</t>
  </si>
  <si>
    <t>NET KÂR / ZARAR [ VII - VIII ]</t>
  </si>
  <si>
    <t>FİNANSAL KİRALAMA ALACAKLARI [ Net ] *</t>
  </si>
  <si>
    <t>MEVDUAT YASAL KARŞILIKLARI</t>
  </si>
  <si>
    <t>K.K.T.C.Merkez Bankası Kredileri</t>
  </si>
  <si>
    <t xml:space="preserve"> 1) Kanuni Yedek Akçeler</t>
  </si>
  <si>
    <t xml:space="preserve"> 1) K.K.T.C.Merkez Bankasından</t>
  </si>
  <si>
    <t xml:space="preserve"> 2) Resmi Kuruluşlar Mevduatına</t>
  </si>
  <si>
    <t xml:space="preserve"> 3) Ticari Kuruluşlar Mevduatına</t>
  </si>
  <si>
    <t xml:space="preserve"> 4) Diğer Kuruluşlar Mevduatına</t>
  </si>
  <si>
    <t xml:space="preserve"> 5) Bankalar Mevduatına</t>
  </si>
  <si>
    <t xml:space="preserve"> 1) K.K.T.C.Merkez Bankasına</t>
  </si>
  <si>
    <t>TP</t>
  </si>
  <si>
    <t>YP</t>
  </si>
  <si>
    <t>Tahsil İmkanı Sınırlı Krediler ve Diğer Alacaklar [ Net ]</t>
  </si>
  <si>
    <t xml:space="preserve">Ödenmiş Sermaye  </t>
  </si>
  <si>
    <t xml:space="preserve">EMANET VE REHİNLİ KIYMETLER </t>
  </si>
  <si>
    <t>( * ) Yasa ile yetkilendirilen bankalar tarafından kullanılır.</t>
  </si>
  <si>
    <t xml:space="preserve">B. </t>
  </si>
  <si>
    <t>Döviz Mevduata Verilen Faizler</t>
  </si>
  <si>
    <t xml:space="preserve"> 6) Altın Depo Hesaplarına</t>
  </si>
  <si>
    <t>Dipnot</t>
  </si>
  <si>
    <t xml:space="preserve">MEVDUAT </t>
  </si>
  <si>
    <t>(11)</t>
  </si>
  <si>
    <t>(12)</t>
  </si>
  <si>
    <t>(13)</t>
  </si>
  <si>
    <t xml:space="preserve">ALINAN KREDİLER </t>
  </si>
  <si>
    <t>(15)</t>
  </si>
  <si>
    <t xml:space="preserve">ÇIKARILAN MENKUL KIYMETLER [ Net ]  </t>
  </si>
  <si>
    <t>(14)</t>
  </si>
  <si>
    <t xml:space="preserve">FONLAR </t>
  </si>
  <si>
    <t>(16)</t>
  </si>
  <si>
    <t xml:space="preserve">MUHTELİF BORÇLAR </t>
  </si>
  <si>
    <t>(17)</t>
  </si>
  <si>
    <t xml:space="preserve">DİĞER PASİFLER  </t>
  </si>
  <si>
    <t>(18)</t>
  </si>
  <si>
    <t xml:space="preserve">ÖZKAYNAKLAR </t>
  </si>
  <si>
    <t>(19)</t>
  </si>
  <si>
    <t xml:space="preserve">Değerleme Farkları </t>
  </si>
  <si>
    <t xml:space="preserve">TOPLAM PASİFLER  </t>
  </si>
  <si>
    <t>(1)</t>
  </si>
  <si>
    <t xml:space="preserve">BİLANÇO DIŞI YÜKÜMLÜLÜKLER </t>
  </si>
  <si>
    <t>(2)</t>
  </si>
  <si>
    <t xml:space="preserve">GARANTİ VE KEFALETLER </t>
  </si>
  <si>
    <t>(3)</t>
  </si>
  <si>
    <t xml:space="preserve">TAAHHÜTLER </t>
  </si>
  <si>
    <t>(4)</t>
  </si>
  <si>
    <t xml:space="preserve">DÖVİZ VE FAİZ HADDİ İLE İLGİLİ İŞLEMLER </t>
  </si>
  <si>
    <t xml:space="preserve">K.K.T.C.Merkez Bankası  </t>
  </si>
  <si>
    <t xml:space="preserve"> 2) Yurtdışı Bankalar  </t>
  </si>
  <si>
    <t xml:space="preserve">MENKUL DEĞERLER CÜZDANI [ Net ]  </t>
  </si>
  <si>
    <t xml:space="preserve">KREDİLER  </t>
  </si>
  <si>
    <t>(5)</t>
  </si>
  <si>
    <t xml:space="preserve">TAKİPTEKİ ALACAKLAR [ Net ] </t>
  </si>
  <si>
    <t>(6)</t>
  </si>
  <si>
    <t xml:space="preserve">MUHTELİF ALACAKLAR </t>
  </si>
  <si>
    <t>(7)</t>
  </si>
  <si>
    <t xml:space="preserve">İŞTİRAKLER [ Net ]  </t>
  </si>
  <si>
    <t xml:space="preserve">BAĞLI ORTAKLIKLAR [ Net ] </t>
  </si>
  <si>
    <t>(8)</t>
  </si>
  <si>
    <t xml:space="preserve">BAĞLI MENKUL KIYMETLER [ Net ]  </t>
  </si>
  <si>
    <t>(9)</t>
  </si>
  <si>
    <t xml:space="preserve">SABİT KIYMETLER [ Net ]  </t>
  </si>
  <si>
    <t>(10)</t>
  </si>
  <si>
    <t xml:space="preserve">DİĞER AKTİFLER </t>
  </si>
  <si>
    <t xml:space="preserve">TOPLAM AKTİFLER </t>
  </si>
  <si>
    <t xml:space="preserve">FAİZ GELİRLERİ  </t>
  </si>
  <si>
    <t xml:space="preserve">Diğer Faiz Gelirleri </t>
  </si>
  <si>
    <t xml:space="preserve">FAİZ GİDERLERİ  </t>
  </si>
  <si>
    <t xml:space="preserve">Diğer Faiz Giderleri </t>
  </si>
  <si>
    <t xml:space="preserve">Diğer Faiz Dışı Gelirler </t>
  </si>
  <si>
    <t>Takipteki Alacaklar Provizyonu</t>
  </si>
  <si>
    <t xml:space="preserve">Diğer Provizyonlar </t>
  </si>
  <si>
    <t xml:space="preserve">Diğer Faiz Dışı Giderler </t>
  </si>
  <si>
    <t xml:space="preserve"> 3) Ters Repo İşlemlerinden Alacaklar</t>
  </si>
  <si>
    <t>REPO İŞLEMLERİNDEN SAĞLANAN FONLAR</t>
  </si>
  <si>
    <t xml:space="preserve">FİNANSAL KİRALAMA BORÇLARI [ Net ] </t>
  </si>
  <si>
    <t xml:space="preserve"> 1) Kalkınma Bankası Tahvillerinden</t>
  </si>
  <si>
    <t xml:space="preserve"> 2) Diğer Menkul Kıymetlerden</t>
  </si>
  <si>
    <t xml:space="preserve"> 4) Ters Repo İşlemlerinden Alınan Faizler</t>
  </si>
  <si>
    <t>Repo İşlemlerine Verilen Faizler</t>
  </si>
  <si>
    <t xml:space="preserve">FAİZ DIŞI GELİRLER </t>
  </si>
  <si>
    <t xml:space="preserve">FAİZ DIŞI GİDERLER </t>
  </si>
  <si>
    <t>KARŞILAŞTIRMALI BİLANÇOSU</t>
  </si>
  <si>
    <t>KARŞILAŞTIRMALI KÂR VE ZARAR CETVELİ</t>
  </si>
  <si>
    <t>(TL)</t>
  </si>
  <si>
    <t>TÜRK BANKASI LİMİTED</t>
  </si>
  <si>
    <t>(31/12/2017)</t>
  </si>
  <si>
    <t>(31/12/2016)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</si>
</sst>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\-#,##0\ "/>
    <numFmt numFmtId="165" formatCode="0_ ;\-0\ "/>
  </numFmts>
  <fonts count="10" x14ac:knownFonts="1">
    <font>
      <sz val="10"/>
      <name val="MS Sans Serif"/>
    </font>
    <font>
      <b/>
      <sz val="12"/>
      <name val="Times New Roman Tur"/>
      <family val="1"/>
      <charset val="162"/>
    </font>
    <font>
      <sz val="12"/>
      <name val="Times New Roman Tur"/>
      <family val="1"/>
      <charset val="162"/>
    </font>
    <font>
      <sz val="8"/>
      <name val="MS Sans Serif"/>
      <family val="2"/>
      <charset val="162"/>
    </font>
    <font>
      <b/>
      <sz val="12"/>
      <name val="Times New Roman Tur"/>
      <charset val="162"/>
    </font>
    <font>
      <sz val="12"/>
      <name val="Times New Roman Tur"/>
      <charset val="162"/>
    </font>
    <font>
      <sz val="12"/>
      <name val="MS Sans Serif"/>
      <family val="2"/>
      <charset val="162"/>
    </font>
    <font>
      <b/>
      <sz val="12"/>
      <name val="MS Sans Serif"/>
      <family val="2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bgColor indexed="9"/>
      </patternFill>
    </fill>
  </fills>
  <borders count="9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10"/>
      </right>
      <top/>
      <bottom style="medium">
        <color indexed="10"/>
      </bottom>
      <diagonal/>
    </border>
    <border>
      <left/>
      <right style="double">
        <color indexed="10"/>
      </right>
      <top/>
      <bottom style="dotted">
        <color indexed="12"/>
      </bottom>
      <diagonal/>
    </border>
    <border>
      <left/>
      <right style="double">
        <color indexed="10"/>
      </right>
      <top/>
      <bottom style="dashed">
        <color indexed="64"/>
      </bottom>
      <diagonal/>
    </border>
    <border>
      <left/>
      <right style="double">
        <color indexed="10"/>
      </right>
      <top/>
      <bottom style="hair">
        <color indexed="64"/>
      </bottom>
      <diagonal/>
    </border>
    <border>
      <left/>
      <right style="double">
        <color indexed="10"/>
      </right>
      <top/>
      <bottom/>
      <diagonal/>
    </border>
    <border>
      <left style="double">
        <color indexed="10"/>
      </left>
      <right style="double">
        <color indexed="10"/>
      </right>
      <top/>
      <bottom/>
      <diagonal/>
    </border>
    <border>
      <left/>
      <right style="double">
        <color indexed="10"/>
      </right>
      <top style="medium">
        <color indexed="10"/>
      </top>
      <bottom/>
      <diagonal/>
    </border>
    <border>
      <left style="double">
        <color indexed="10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10"/>
      </right>
      <top/>
      <bottom style="double">
        <color indexed="10"/>
      </bottom>
      <diagonal/>
    </border>
    <border>
      <left style="double">
        <color indexed="10"/>
      </left>
      <right style="double">
        <color indexed="10"/>
      </right>
      <top/>
      <bottom style="double">
        <color indexed="10"/>
      </bottom>
      <diagonal/>
    </border>
    <border>
      <left style="double">
        <color indexed="12"/>
      </left>
      <right style="medium">
        <color indexed="12"/>
      </right>
      <top/>
      <bottom style="medium">
        <color indexed="10"/>
      </bottom>
      <diagonal/>
    </border>
    <border>
      <left/>
      <right/>
      <top/>
      <bottom style="medium">
        <color indexed="10"/>
      </bottom>
      <diagonal/>
    </border>
    <border>
      <left style="double">
        <color indexed="12"/>
      </left>
      <right style="medium">
        <color indexed="12"/>
      </right>
      <top/>
      <bottom style="dotted">
        <color indexed="12"/>
      </bottom>
      <diagonal/>
    </border>
    <border>
      <left/>
      <right/>
      <top/>
      <bottom style="dotted">
        <color indexed="12"/>
      </bottom>
      <diagonal/>
    </border>
    <border>
      <left style="double">
        <color indexed="12"/>
      </left>
      <right style="medium">
        <color indexed="12"/>
      </right>
      <top style="dotted">
        <color indexed="12"/>
      </top>
      <bottom style="medium">
        <color indexed="10"/>
      </bottom>
      <diagonal/>
    </border>
    <border>
      <left/>
      <right/>
      <top style="dotted">
        <color indexed="12"/>
      </top>
      <bottom style="medium">
        <color indexed="10"/>
      </bottom>
      <diagonal/>
    </border>
    <border>
      <left style="double">
        <color indexed="12"/>
      </left>
      <right style="medium">
        <color indexed="12"/>
      </right>
      <top style="dashDot">
        <color indexed="18"/>
      </top>
      <bottom style="dashDot">
        <color indexed="18"/>
      </bottom>
      <diagonal/>
    </border>
    <border>
      <left/>
      <right/>
      <top style="dashDot">
        <color indexed="18"/>
      </top>
      <bottom style="dashDot">
        <color indexed="18"/>
      </bottom>
      <diagonal/>
    </border>
    <border>
      <left style="double">
        <color indexed="12"/>
      </left>
      <right style="medium">
        <color indexed="12"/>
      </right>
      <top style="dotted">
        <color indexed="12"/>
      </top>
      <bottom style="dashDot">
        <color indexed="18"/>
      </bottom>
      <diagonal/>
    </border>
    <border>
      <left/>
      <right/>
      <top style="dotted">
        <color indexed="12"/>
      </top>
      <bottom style="dashDot">
        <color indexed="18"/>
      </bottom>
      <diagonal/>
    </border>
    <border>
      <left style="double">
        <color indexed="12"/>
      </left>
      <right style="medium">
        <color indexed="12"/>
      </right>
      <top style="dotted">
        <color indexed="12"/>
      </top>
      <bottom style="dashDot">
        <color indexed="62"/>
      </bottom>
      <diagonal/>
    </border>
    <border>
      <left/>
      <right/>
      <top style="dotted">
        <color indexed="12"/>
      </top>
      <bottom style="dashDot">
        <color indexed="62"/>
      </bottom>
      <diagonal/>
    </border>
    <border>
      <left style="double">
        <color indexed="12"/>
      </left>
      <right style="medium">
        <color indexed="12"/>
      </right>
      <top style="dashDot">
        <color indexed="62"/>
      </top>
      <bottom style="dashDot">
        <color indexed="62"/>
      </bottom>
      <diagonal/>
    </border>
    <border>
      <left/>
      <right/>
      <top style="dashDot">
        <color indexed="62"/>
      </top>
      <bottom style="dashDot">
        <color indexed="62"/>
      </bottom>
      <diagonal/>
    </border>
    <border>
      <left style="double">
        <color indexed="12"/>
      </left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0"/>
      </bottom>
      <diagonal/>
    </border>
    <border>
      <left style="medium">
        <color indexed="12"/>
      </left>
      <right style="double">
        <color indexed="12"/>
      </right>
      <top/>
      <bottom style="medium">
        <color indexed="10"/>
      </bottom>
      <diagonal/>
    </border>
    <border>
      <left style="medium">
        <color indexed="12"/>
      </left>
      <right style="double">
        <color indexed="12"/>
      </right>
      <top/>
      <bottom style="dotted">
        <color indexed="12"/>
      </bottom>
      <diagonal/>
    </border>
    <border>
      <left style="medium">
        <color indexed="12"/>
      </left>
      <right style="double">
        <color indexed="12"/>
      </right>
      <top style="dotted">
        <color indexed="12"/>
      </top>
      <bottom style="medium">
        <color indexed="10"/>
      </bottom>
      <diagonal/>
    </border>
    <border>
      <left style="medium">
        <color indexed="12"/>
      </left>
      <right style="double">
        <color indexed="12"/>
      </right>
      <top style="dashed">
        <color indexed="12"/>
      </top>
      <bottom style="medium">
        <color indexed="10"/>
      </bottom>
      <diagonal/>
    </border>
    <border>
      <left style="medium">
        <color indexed="12"/>
      </left>
      <right style="double">
        <color indexed="12"/>
      </right>
      <top style="dotted">
        <color indexed="12"/>
      </top>
      <bottom style="dashDot">
        <color indexed="18"/>
      </bottom>
      <diagonal/>
    </border>
    <border>
      <left style="medium">
        <color indexed="12"/>
      </left>
      <right style="double">
        <color indexed="12"/>
      </right>
      <top style="dashDot">
        <color indexed="18"/>
      </top>
      <bottom style="dashDot">
        <color indexed="18"/>
      </bottom>
      <diagonal/>
    </border>
    <border>
      <left style="medium">
        <color indexed="12"/>
      </left>
      <right style="double">
        <color indexed="12"/>
      </right>
      <top/>
      <bottom/>
      <diagonal/>
    </border>
    <border>
      <left style="medium">
        <color indexed="12"/>
      </left>
      <right style="double">
        <color indexed="12"/>
      </right>
      <top/>
      <bottom style="double">
        <color indexed="12"/>
      </bottom>
      <diagonal/>
    </border>
    <border>
      <left style="medium">
        <color indexed="12"/>
      </left>
      <right style="double">
        <color indexed="12"/>
      </right>
      <top style="medium">
        <color indexed="10"/>
      </top>
      <bottom style="medium">
        <color indexed="10"/>
      </bottom>
      <diagonal/>
    </border>
    <border>
      <left style="medium">
        <color indexed="12"/>
      </left>
      <right style="double">
        <color indexed="12"/>
      </right>
      <top style="medium">
        <color indexed="10"/>
      </top>
      <bottom style="double">
        <color indexed="12"/>
      </bottom>
      <diagonal/>
    </border>
    <border>
      <left style="double">
        <color indexed="12"/>
      </left>
      <right style="medium">
        <color indexed="12"/>
      </right>
      <top style="dashed">
        <color indexed="12"/>
      </top>
      <bottom style="medium">
        <color indexed="10"/>
      </bottom>
      <diagonal/>
    </border>
    <border>
      <left/>
      <right/>
      <top style="dashed">
        <color indexed="12"/>
      </top>
      <bottom style="medium">
        <color indexed="10"/>
      </bottom>
      <diagonal/>
    </border>
    <border>
      <left style="double">
        <color indexed="12"/>
      </left>
      <right style="medium">
        <color indexed="12"/>
      </right>
      <top/>
      <bottom style="double">
        <color indexed="12"/>
      </bottom>
      <diagonal/>
    </border>
    <border>
      <left/>
      <right/>
      <top/>
      <bottom style="double">
        <color indexed="12"/>
      </bottom>
      <diagonal/>
    </border>
    <border>
      <left style="double">
        <color indexed="64"/>
      </left>
      <right/>
      <top style="double">
        <color indexed="12"/>
      </top>
      <bottom/>
      <diagonal/>
    </border>
    <border>
      <left/>
      <right/>
      <top style="double">
        <color indexed="12"/>
      </top>
      <bottom/>
      <diagonal/>
    </border>
    <border>
      <left/>
      <right style="double">
        <color indexed="12"/>
      </right>
      <top style="double">
        <color indexed="12"/>
      </top>
      <bottom/>
      <diagonal/>
    </border>
    <border>
      <left/>
      <right style="double">
        <color indexed="12"/>
      </right>
      <top/>
      <bottom/>
      <diagonal/>
    </border>
    <border>
      <left style="double">
        <color indexed="64"/>
      </left>
      <right/>
      <top/>
      <bottom style="double">
        <color indexed="12"/>
      </bottom>
      <diagonal/>
    </border>
    <border>
      <left/>
      <right style="double">
        <color indexed="12"/>
      </right>
      <top/>
      <bottom style="double">
        <color indexed="12"/>
      </bottom>
      <diagonal/>
    </border>
    <border>
      <left style="double">
        <color indexed="12"/>
      </left>
      <right style="medium">
        <color indexed="12"/>
      </right>
      <top style="double">
        <color indexed="12"/>
      </top>
      <bottom/>
      <diagonal/>
    </border>
    <border>
      <left style="medium">
        <color indexed="12"/>
      </left>
      <right style="double">
        <color indexed="12"/>
      </right>
      <top style="double">
        <color indexed="12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48"/>
      </left>
      <right style="medium">
        <color indexed="48"/>
      </right>
      <top style="double">
        <color indexed="12"/>
      </top>
      <bottom/>
      <diagonal/>
    </border>
    <border>
      <left style="medium">
        <color indexed="48"/>
      </left>
      <right style="medium">
        <color indexed="48"/>
      </right>
      <top/>
      <bottom style="medium">
        <color indexed="10"/>
      </bottom>
      <diagonal/>
    </border>
    <border>
      <left style="medium">
        <color indexed="48"/>
      </left>
      <right style="medium">
        <color indexed="48"/>
      </right>
      <top/>
      <bottom style="dotted">
        <color indexed="12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48"/>
      </left>
      <right style="medium">
        <color indexed="48"/>
      </right>
      <top/>
      <bottom style="dashed">
        <color indexed="64"/>
      </bottom>
      <diagonal/>
    </border>
    <border>
      <left style="medium">
        <color indexed="48"/>
      </left>
      <right style="medium">
        <color indexed="48"/>
      </right>
      <top/>
      <bottom/>
      <diagonal/>
    </border>
    <border>
      <left style="medium">
        <color indexed="48"/>
      </left>
      <right style="medium">
        <color indexed="48"/>
      </right>
      <top style="dashDot">
        <color indexed="18"/>
      </top>
      <bottom style="dashDot">
        <color indexed="18"/>
      </bottom>
      <diagonal/>
    </border>
    <border>
      <left style="double">
        <color indexed="64"/>
      </left>
      <right/>
      <top/>
      <bottom style="double">
        <color indexed="39"/>
      </bottom>
      <diagonal/>
    </border>
    <border>
      <left/>
      <right/>
      <top/>
      <bottom style="double">
        <color indexed="39"/>
      </bottom>
      <diagonal/>
    </border>
    <border>
      <left style="double">
        <color indexed="39"/>
      </left>
      <right style="double">
        <color indexed="39"/>
      </right>
      <top style="double">
        <color indexed="39"/>
      </top>
      <bottom/>
      <diagonal/>
    </border>
    <border>
      <left style="double">
        <color indexed="39"/>
      </left>
      <right style="double">
        <color indexed="39"/>
      </right>
      <top/>
      <bottom style="medium">
        <color indexed="10"/>
      </bottom>
      <diagonal/>
    </border>
    <border>
      <left style="medium">
        <color indexed="48"/>
      </left>
      <right style="double">
        <color indexed="48"/>
      </right>
      <top style="double">
        <color indexed="12"/>
      </top>
      <bottom/>
      <diagonal/>
    </border>
    <border>
      <left style="medium">
        <color indexed="48"/>
      </left>
      <right style="double">
        <color indexed="48"/>
      </right>
      <top/>
      <bottom style="medium">
        <color indexed="10"/>
      </bottom>
      <diagonal/>
    </border>
    <border>
      <left style="medium">
        <color indexed="48"/>
      </left>
      <right style="double">
        <color indexed="48"/>
      </right>
      <top/>
      <bottom style="dotted">
        <color indexed="12"/>
      </bottom>
      <diagonal/>
    </border>
    <border>
      <left style="medium">
        <color indexed="48"/>
      </left>
      <right style="double">
        <color indexed="48"/>
      </right>
      <top/>
      <bottom style="dashed">
        <color indexed="64"/>
      </bottom>
      <diagonal/>
    </border>
    <border>
      <left style="medium">
        <color indexed="48"/>
      </left>
      <right style="double">
        <color indexed="48"/>
      </right>
      <top/>
      <bottom/>
      <diagonal/>
    </border>
    <border>
      <left style="medium">
        <color indexed="48"/>
      </left>
      <right style="double">
        <color indexed="48"/>
      </right>
      <top/>
      <bottom style="double">
        <color indexed="12"/>
      </bottom>
      <diagonal/>
    </border>
    <border>
      <left/>
      <right/>
      <top/>
      <bottom style="dotted">
        <color indexed="39"/>
      </bottom>
      <diagonal/>
    </border>
    <border>
      <left style="medium">
        <color indexed="48"/>
      </left>
      <right style="medium">
        <color indexed="48"/>
      </right>
      <top/>
      <bottom style="double">
        <color indexed="12"/>
      </bottom>
      <diagonal/>
    </border>
    <border>
      <left style="double">
        <color indexed="39"/>
      </left>
      <right style="double">
        <color indexed="39"/>
      </right>
      <top/>
      <bottom style="dotted">
        <color indexed="12"/>
      </bottom>
      <diagonal/>
    </border>
    <border>
      <left style="double">
        <color indexed="39"/>
      </left>
      <right style="double">
        <color indexed="39"/>
      </right>
      <top/>
      <bottom style="dashed">
        <color indexed="64"/>
      </bottom>
      <diagonal/>
    </border>
    <border>
      <left style="double">
        <color indexed="39"/>
      </left>
      <right style="double">
        <color indexed="39"/>
      </right>
      <top style="dashed">
        <color indexed="64"/>
      </top>
      <bottom style="dashed">
        <color indexed="64"/>
      </bottom>
      <diagonal/>
    </border>
    <border>
      <left style="double">
        <color indexed="39"/>
      </left>
      <right style="double">
        <color indexed="39"/>
      </right>
      <top/>
      <bottom/>
      <diagonal/>
    </border>
    <border>
      <left style="double">
        <color indexed="39"/>
      </left>
      <right style="double">
        <color indexed="39"/>
      </right>
      <top style="dashDot">
        <color indexed="18"/>
      </top>
      <bottom style="dashDot">
        <color indexed="18"/>
      </bottom>
      <diagonal/>
    </border>
    <border>
      <left style="double">
        <color indexed="39"/>
      </left>
      <right style="double">
        <color indexed="39"/>
      </right>
      <top/>
      <bottom style="dotted">
        <color indexed="39"/>
      </bottom>
      <diagonal/>
    </border>
    <border>
      <left style="double">
        <color indexed="39"/>
      </left>
      <right style="double">
        <color indexed="39"/>
      </right>
      <top/>
      <bottom style="double">
        <color indexed="39"/>
      </bottom>
      <diagonal/>
    </border>
    <border>
      <left style="double">
        <color indexed="10"/>
      </left>
      <right style="double">
        <color indexed="10"/>
      </right>
      <top/>
      <bottom style="medium">
        <color indexed="10"/>
      </bottom>
      <diagonal/>
    </border>
    <border>
      <left style="double">
        <color indexed="10"/>
      </left>
      <right style="double">
        <color indexed="10"/>
      </right>
      <top/>
      <bottom style="dotted">
        <color indexed="12"/>
      </bottom>
      <diagonal/>
    </border>
    <border>
      <left style="double">
        <color indexed="10"/>
      </left>
      <right style="double">
        <color indexed="10"/>
      </right>
      <top/>
      <bottom style="dashed">
        <color indexed="64"/>
      </bottom>
      <diagonal/>
    </border>
    <border>
      <left style="double">
        <color indexed="10"/>
      </left>
      <right style="double">
        <color indexed="10"/>
      </right>
      <top/>
      <bottom style="hair">
        <color indexed="64"/>
      </bottom>
      <diagonal/>
    </border>
    <border>
      <left style="double">
        <color indexed="10"/>
      </left>
      <right style="double">
        <color indexed="10"/>
      </right>
      <top style="medium">
        <color indexed="10"/>
      </top>
      <bottom/>
      <diagonal/>
    </border>
  </borders>
  <cellStyleXfs count="1">
    <xf numFmtId="0" fontId="0" fillId="0" borderId="0"/>
  </cellStyleXfs>
  <cellXfs count="261">
    <xf numFmtId="0" fontId="0" fillId="0" borderId="0" xfId="0"/>
    <xf numFmtId="0" fontId="8" fillId="2" borderId="0" xfId="0" applyFont="1" applyFill="1" applyProtection="1">
      <protection locked="0"/>
    </xf>
    <xf numFmtId="164" fontId="8" fillId="2" borderId="0" xfId="0" applyNumberFormat="1" applyFont="1" applyFill="1" applyProtection="1">
      <protection locked="0"/>
    </xf>
    <xf numFmtId="0" fontId="9" fillId="2" borderId="1" xfId="0" applyFont="1" applyFill="1" applyBorder="1" applyAlignment="1" applyProtection="1">
      <alignment horizontal="right"/>
      <protection locked="0"/>
    </xf>
    <xf numFmtId="164" fontId="8" fillId="3" borderId="2" xfId="0" applyNumberFormat="1" applyFont="1" applyFill="1" applyBorder="1" applyProtection="1">
      <protection locked="0"/>
    </xf>
    <xf numFmtId="164" fontId="9" fillId="3" borderId="2" xfId="0" applyNumberFormat="1" applyFont="1" applyFill="1" applyBorder="1" applyAlignment="1" applyProtection="1">
      <alignment horizontal="right"/>
      <protection locked="0"/>
    </xf>
    <xf numFmtId="0" fontId="8" fillId="3" borderId="3" xfId="0" applyFont="1" applyFill="1" applyBorder="1" applyProtection="1">
      <protection locked="0"/>
    </xf>
    <xf numFmtId="164" fontId="8" fillId="2" borderId="2" xfId="0" applyNumberFormat="1" applyFont="1" applyFill="1" applyBorder="1" applyProtection="1">
      <protection locked="0"/>
    </xf>
    <xf numFmtId="0" fontId="8" fillId="2" borderId="3" xfId="0" applyFont="1" applyFill="1" applyBorder="1" applyProtection="1">
      <protection locked="0"/>
    </xf>
    <xf numFmtId="0" fontId="8" fillId="2" borderId="4" xfId="0" applyFont="1" applyFill="1" applyBorder="1" applyProtection="1">
      <protection locked="0"/>
    </xf>
    <xf numFmtId="0" fontId="8" fillId="2" borderId="0" xfId="0" applyFont="1" applyFill="1" applyBorder="1" applyProtection="1">
      <protection locked="0"/>
    </xf>
    <xf numFmtId="164" fontId="8" fillId="2" borderId="0" xfId="0" applyNumberFormat="1" applyFont="1" applyFill="1" applyBorder="1" applyProtection="1">
      <protection locked="0"/>
    </xf>
    <xf numFmtId="164" fontId="9" fillId="2" borderId="0" xfId="0" applyNumberFormat="1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164" fontId="8" fillId="2" borderId="5" xfId="0" applyNumberFormat="1" applyFont="1" applyFill="1" applyBorder="1" applyAlignment="1" applyProtection="1">
      <alignment horizontal="center"/>
      <protection locked="0"/>
    </xf>
    <xf numFmtId="164" fontId="9" fillId="2" borderId="6" xfId="0" applyNumberFormat="1" applyFont="1" applyFill="1" applyBorder="1" applyProtection="1">
      <protection locked="0"/>
    </xf>
    <xf numFmtId="164" fontId="9" fillId="2" borderId="7" xfId="0" applyNumberFormat="1" applyFont="1" applyFill="1" applyBorder="1" applyProtection="1">
      <protection locked="0"/>
    </xf>
    <xf numFmtId="164" fontId="9" fillId="2" borderId="8" xfId="0" applyNumberFormat="1" applyFont="1" applyFill="1" applyBorder="1" applyProtection="1">
      <protection locked="0"/>
    </xf>
    <xf numFmtId="164" fontId="8" fillId="2" borderId="9" xfId="0" applyNumberFormat="1" applyFont="1" applyFill="1" applyBorder="1" applyProtection="1">
      <protection locked="0"/>
    </xf>
    <xf numFmtId="164" fontId="8" fillId="2" borderId="8" xfId="0" applyNumberFormat="1" applyFont="1" applyFill="1" applyBorder="1" applyProtection="1">
      <protection locked="0"/>
    </xf>
    <xf numFmtId="164" fontId="8" fillId="2" borderId="10" xfId="0" applyNumberFormat="1" applyFont="1" applyFill="1" applyBorder="1" applyProtection="1">
      <protection locked="0"/>
    </xf>
    <xf numFmtId="164" fontId="8" fillId="2" borderId="11" xfId="0" applyNumberFormat="1" applyFont="1" applyFill="1" applyBorder="1" applyProtection="1">
      <protection locked="0"/>
    </xf>
    <xf numFmtId="164" fontId="8" fillId="2" borderId="12" xfId="0" applyNumberFormat="1" applyFont="1" applyFill="1" applyBorder="1" applyProtection="1">
      <protection locked="0"/>
    </xf>
    <xf numFmtId="0" fontId="8" fillId="2" borderId="13" xfId="0" applyFont="1" applyFill="1" applyBorder="1" applyProtection="1">
      <protection locked="0"/>
    </xf>
    <xf numFmtId="164" fontId="8" fillId="2" borderId="0" xfId="0" applyNumberFormat="1" applyFont="1" applyFill="1" applyBorder="1" applyAlignment="1" applyProtection="1">
      <alignment horizontal="center"/>
      <protection locked="0"/>
    </xf>
    <xf numFmtId="164" fontId="8" fillId="3" borderId="14" xfId="0" applyNumberFormat="1" applyFont="1" applyFill="1" applyBorder="1" applyProtection="1">
      <protection locked="0"/>
    </xf>
    <xf numFmtId="0" fontId="8" fillId="3" borderId="15" xfId="0" applyFont="1" applyFill="1" applyBorder="1" applyProtection="1">
      <protection locked="0"/>
    </xf>
    <xf numFmtId="0" fontId="9" fillId="2" borderId="0" xfId="0" applyFont="1" applyFill="1" applyProtection="1"/>
    <xf numFmtId="0" fontId="8" fillId="2" borderId="0" xfId="0" applyFont="1" applyFill="1" applyProtection="1"/>
    <xf numFmtId="49" fontId="8" fillId="2" borderId="0" xfId="0" applyNumberFormat="1" applyFont="1" applyFill="1" applyAlignment="1" applyProtection="1">
      <alignment horizontal="center"/>
    </xf>
    <xf numFmtId="0" fontId="9" fillId="3" borderId="16" xfId="0" applyFont="1" applyFill="1" applyBorder="1" applyProtection="1"/>
    <xf numFmtId="0" fontId="8" fillId="3" borderId="2" xfId="0" applyFont="1" applyFill="1" applyBorder="1" applyAlignment="1" applyProtection="1">
      <alignment horizontal="left"/>
    </xf>
    <xf numFmtId="0" fontId="8" fillId="3" borderId="2" xfId="0" applyFont="1" applyFill="1" applyBorder="1" applyProtection="1"/>
    <xf numFmtId="49" fontId="8" fillId="3" borderId="2" xfId="0" applyNumberFormat="1" applyFont="1" applyFill="1" applyBorder="1" applyAlignment="1" applyProtection="1">
      <alignment horizontal="center"/>
    </xf>
    <xf numFmtId="0" fontId="9" fillId="2" borderId="16" xfId="0" applyFont="1" applyFill="1" applyBorder="1" applyProtection="1"/>
    <xf numFmtId="0" fontId="8" fillId="2" borderId="2" xfId="0" applyFont="1" applyFill="1" applyBorder="1" applyProtection="1"/>
    <xf numFmtId="49" fontId="8" fillId="2" borderId="2" xfId="0" applyNumberFormat="1" applyFont="1" applyFill="1" applyBorder="1" applyAlignment="1" applyProtection="1">
      <alignment horizontal="center"/>
    </xf>
    <xf numFmtId="0" fontId="9" fillId="2" borderId="17" xfId="0" applyFont="1" applyFill="1" applyBorder="1" applyProtection="1"/>
    <xf numFmtId="0" fontId="8" fillId="2" borderId="0" xfId="0" applyFont="1" applyFill="1" applyBorder="1" applyProtection="1"/>
    <xf numFmtId="0" fontId="8" fillId="2" borderId="0" xfId="0" applyFont="1" applyFill="1" applyAlignment="1" applyProtection="1">
      <alignment wrapText="1"/>
    </xf>
    <xf numFmtId="49" fontId="9" fillId="2" borderId="0" xfId="0" applyNumberFormat="1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  <xf numFmtId="49" fontId="8" fillId="2" borderId="0" xfId="0" applyNumberFormat="1" applyFont="1" applyFill="1" applyBorder="1" applyAlignment="1" applyProtection="1">
      <alignment horizontal="center"/>
    </xf>
    <xf numFmtId="0" fontId="9" fillId="2" borderId="0" xfId="0" applyFont="1" applyFill="1" applyBorder="1" applyProtection="1"/>
    <xf numFmtId="49" fontId="8" fillId="2" borderId="5" xfId="0" applyNumberFormat="1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left"/>
    </xf>
    <xf numFmtId="0" fontId="8" fillId="2" borderId="0" xfId="0" quotePrefix="1" applyFont="1" applyFill="1" applyBorder="1" applyAlignment="1" applyProtection="1">
      <alignment horizontal="left"/>
    </xf>
    <xf numFmtId="0" fontId="9" fillId="2" borderId="17" xfId="0" quotePrefix="1" applyFont="1" applyFill="1" applyBorder="1" applyAlignment="1" applyProtection="1">
      <alignment horizontal="left"/>
    </xf>
    <xf numFmtId="0" fontId="9" fillId="2" borderId="0" xfId="0" quotePrefix="1" applyFont="1" applyFill="1" applyBorder="1" applyAlignment="1" applyProtection="1">
      <alignment horizontal="left"/>
    </xf>
    <xf numFmtId="0" fontId="9" fillId="2" borderId="0" xfId="0" applyFont="1" applyFill="1" applyBorder="1" applyAlignment="1" applyProtection="1">
      <alignment horizontal="left"/>
    </xf>
    <xf numFmtId="0" fontId="9" fillId="3" borderId="18" xfId="0" applyFont="1" applyFill="1" applyBorder="1" applyProtection="1"/>
    <xf numFmtId="0" fontId="8" fillId="3" borderId="14" xfId="0" applyFont="1" applyFill="1" applyBorder="1" applyAlignment="1" applyProtection="1">
      <alignment horizontal="left"/>
    </xf>
    <xf numFmtId="0" fontId="8" fillId="3" borderId="14" xfId="0" applyFont="1" applyFill="1" applyBorder="1" applyProtection="1"/>
    <xf numFmtId="49" fontId="8" fillId="3" borderId="14" xfId="0" applyNumberFormat="1" applyFont="1" applyFill="1" applyBorder="1" applyAlignment="1" applyProtection="1">
      <alignment horizontal="center"/>
    </xf>
    <xf numFmtId="0" fontId="8" fillId="2" borderId="0" xfId="0" applyFont="1" applyFill="1" applyAlignment="1" applyProtection="1">
      <alignment horizontal="left"/>
    </xf>
    <xf numFmtId="164" fontId="9" fillId="2" borderId="6" xfId="0" applyNumberFormat="1" applyFont="1" applyFill="1" applyBorder="1" applyProtection="1"/>
    <xf numFmtId="164" fontId="9" fillId="2" borderId="7" xfId="0" applyNumberFormat="1" applyFont="1" applyFill="1" applyBorder="1" applyProtection="1"/>
    <xf numFmtId="164" fontId="9" fillId="2" borderId="8" xfId="0" applyNumberFormat="1" applyFont="1" applyFill="1" applyBorder="1" applyProtection="1"/>
    <xf numFmtId="164" fontId="9" fillId="2" borderId="19" xfId="0" applyNumberFormat="1" applyFont="1" applyFill="1" applyBorder="1" applyProtection="1"/>
    <xf numFmtId="164" fontId="9" fillId="2" borderId="20" xfId="0" applyNumberFormat="1" applyFont="1" applyFill="1" applyBorder="1" applyProtection="1"/>
    <xf numFmtId="164" fontId="8" fillId="2" borderId="0" xfId="0" applyNumberFormat="1" applyFont="1" applyFill="1" applyAlignment="1" applyProtection="1">
      <alignment horizontal="center"/>
      <protection locked="0"/>
    </xf>
    <xf numFmtId="3" fontId="8" fillId="2" borderId="0" xfId="0" applyNumberFormat="1" applyFont="1" applyFill="1" applyProtection="1">
      <protection locked="0"/>
    </xf>
    <xf numFmtId="164" fontId="9" fillId="2" borderId="21" xfId="0" applyNumberFormat="1" applyFont="1" applyFill="1" applyBorder="1" applyProtection="1">
      <protection locked="0"/>
    </xf>
    <xf numFmtId="164" fontId="9" fillId="2" borderId="22" xfId="0" applyNumberFormat="1" applyFont="1" applyFill="1" applyBorder="1" applyProtection="1">
      <protection locked="0"/>
    </xf>
    <xf numFmtId="164" fontId="9" fillId="2" borderId="0" xfId="0" applyNumberFormat="1" applyFont="1" applyFill="1" applyProtection="1">
      <protection locked="0"/>
    </xf>
    <xf numFmtId="164" fontId="8" fillId="2" borderId="23" xfId="0" applyNumberFormat="1" applyFont="1" applyFill="1" applyBorder="1" applyProtection="1">
      <protection locked="0"/>
    </xf>
    <xf numFmtId="164" fontId="8" fillId="2" borderId="24" xfId="0" applyNumberFormat="1" applyFont="1" applyFill="1" applyBorder="1" applyProtection="1">
      <protection locked="0"/>
    </xf>
    <xf numFmtId="164" fontId="9" fillId="2" borderId="25" xfId="0" applyNumberFormat="1" applyFont="1" applyFill="1" applyBorder="1" applyProtection="1">
      <protection locked="0"/>
    </xf>
    <xf numFmtId="164" fontId="9" fillId="2" borderId="26" xfId="0" applyNumberFormat="1" applyFont="1" applyFill="1" applyBorder="1" applyProtection="1">
      <protection locked="0"/>
    </xf>
    <xf numFmtId="164" fontId="8" fillId="2" borderId="27" xfId="0" applyNumberFormat="1" applyFont="1" applyFill="1" applyBorder="1" applyProtection="1">
      <protection locked="0"/>
    </xf>
    <xf numFmtId="164" fontId="8" fillId="2" borderId="28" xfId="0" applyNumberFormat="1" applyFont="1" applyFill="1" applyBorder="1" applyProtection="1">
      <protection locked="0"/>
    </xf>
    <xf numFmtId="164" fontId="8" fillId="2" borderId="29" xfId="0" applyNumberFormat="1" applyFont="1" applyFill="1" applyBorder="1" applyProtection="1">
      <protection locked="0"/>
    </xf>
    <xf numFmtId="164" fontId="8" fillId="2" borderId="30" xfId="0" applyNumberFormat="1" applyFont="1" applyFill="1" applyBorder="1" applyProtection="1">
      <protection locked="0"/>
    </xf>
    <xf numFmtId="164" fontId="8" fillId="2" borderId="31" xfId="0" applyNumberFormat="1" applyFont="1" applyFill="1" applyBorder="1" applyProtection="1">
      <protection locked="0"/>
    </xf>
    <xf numFmtId="164" fontId="8" fillId="2" borderId="32" xfId="0" applyNumberFormat="1" applyFont="1" applyFill="1" applyBorder="1" applyProtection="1">
      <protection locked="0"/>
    </xf>
    <xf numFmtId="164" fontId="8" fillId="2" borderId="33" xfId="0" applyNumberFormat="1" applyFont="1" applyFill="1" applyBorder="1" applyProtection="1">
      <protection locked="0"/>
    </xf>
    <xf numFmtId="164" fontId="8" fillId="2" borderId="34" xfId="0" applyNumberFormat="1" applyFont="1" applyFill="1" applyBorder="1" applyProtection="1">
      <protection locked="0"/>
    </xf>
    <xf numFmtId="164" fontId="8" fillId="2" borderId="35" xfId="0" applyNumberFormat="1" applyFont="1" applyFill="1" applyBorder="1" applyProtection="1">
      <protection locked="0"/>
    </xf>
    <xf numFmtId="164" fontId="8" fillId="2" borderId="21" xfId="0" applyNumberFormat="1" applyFont="1" applyFill="1" applyBorder="1" applyProtection="1">
      <protection locked="0"/>
    </xf>
    <xf numFmtId="164" fontId="8" fillId="2" borderId="22" xfId="0" applyNumberFormat="1" applyFont="1" applyFill="1" applyBorder="1" applyProtection="1">
      <protection locked="0"/>
    </xf>
    <xf numFmtId="164" fontId="8" fillId="2" borderId="36" xfId="0" applyNumberFormat="1" applyFont="1" applyFill="1" applyBorder="1" applyProtection="1">
      <protection locked="0"/>
    </xf>
    <xf numFmtId="164" fontId="9" fillId="2" borderId="37" xfId="0" applyNumberFormat="1" applyFont="1" applyFill="1" applyBorder="1" applyProtection="1"/>
    <xf numFmtId="164" fontId="8" fillId="2" borderId="38" xfId="0" applyNumberFormat="1" applyFont="1" applyFill="1" applyBorder="1" applyProtection="1"/>
    <xf numFmtId="164" fontId="9" fillId="2" borderId="39" xfId="0" applyNumberFormat="1" applyFont="1" applyFill="1" applyBorder="1" applyProtection="1"/>
    <xf numFmtId="164" fontId="9" fillId="2" borderId="40" xfId="0" applyNumberFormat="1" applyFont="1" applyFill="1" applyBorder="1" applyProtection="1"/>
    <xf numFmtId="164" fontId="8" fillId="2" borderId="41" xfId="0" applyNumberFormat="1" applyFont="1" applyFill="1" applyBorder="1" applyProtection="1"/>
    <xf numFmtId="164" fontId="8" fillId="2" borderId="42" xfId="0" applyNumberFormat="1" applyFont="1" applyFill="1" applyBorder="1" applyProtection="1"/>
    <xf numFmtId="164" fontId="8" fillId="2" borderId="43" xfId="0" applyNumberFormat="1" applyFont="1" applyFill="1" applyBorder="1" applyProtection="1"/>
    <xf numFmtId="164" fontId="9" fillId="2" borderId="44" xfId="0" applyNumberFormat="1" applyFont="1" applyFill="1" applyBorder="1" applyProtection="1"/>
    <xf numFmtId="164" fontId="8" fillId="2" borderId="37" xfId="0" applyNumberFormat="1" applyFont="1" applyFill="1" applyBorder="1" applyProtection="1"/>
    <xf numFmtId="164" fontId="8" fillId="2" borderId="45" xfId="0" applyNumberFormat="1" applyFont="1" applyFill="1" applyBorder="1" applyProtection="1"/>
    <xf numFmtId="164" fontId="9" fillId="2" borderId="46" xfId="0" applyNumberFormat="1" applyFont="1" applyFill="1" applyBorder="1" applyProtection="1"/>
    <xf numFmtId="164" fontId="9" fillId="2" borderId="21" xfId="0" applyNumberFormat="1" applyFont="1" applyFill="1" applyBorder="1" applyProtection="1"/>
    <xf numFmtId="164" fontId="9" fillId="2" borderId="22" xfId="0" applyNumberFormat="1" applyFont="1" applyFill="1" applyBorder="1" applyProtection="1"/>
    <xf numFmtId="164" fontId="9" fillId="2" borderId="47" xfId="0" applyNumberFormat="1" applyFont="1" applyFill="1" applyBorder="1" applyProtection="1"/>
    <xf numFmtId="164" fontId="9" fillId="2" borderId="48" xfId="0" applyNumberFormat="1" applyFont="1" applyFill="1" applyBorder="1" applyProtection="1"/>
    <xf numFmtId="164" fontId="8" fillId="2" borderId="23" xfId="0" applyNumberFormat="1" applyFont="1" applyFill="1" applyBorder="1" applyProtection="1"/>
    <xf numFmtId="164" fontId="8" fillId="2" borderId="24" xfId="0" applyNumberFormat="1" applyFont="1" applyFill="1" applyBorder="1" applyProtection="1"/>
    <xf numFmtId="164" fontId="9" fillId="2" borderId="49" xfId="0" applyNumberFormat="1" applyFont="1" applyFill="1" applyBorder="1" applyProtection="1"/>
    <xf numFmtId="164" fontId="9" fillId="2" borderId="50" xfId="0" applyNumberFormat="1" applyFont="1" applyFill="1" applyBorder="1" applyProtection="1"/>
    <xf numFmtId="164" fontId="8" fillId="2" borderId="51" xfId="0" applyNumberFormat="1" applyFont="1" applyFill="1" applyBorder="1" applyProtection="1"/>
    <xf numFmtId="164" fontId="8" fillId="2" borderId="52" xfId="0" applyNumberFormat="1" applyFont="1" applyFill="1" applyBorder="1" applyAlignment="1" applyProtection="1">
      <alignment horizontal="left"/>
    </xf>
    <xf numFmtId="164" fontId="8" fillId="2" borderId="52" xfId="0" applyNumberFormat="1" applyFont="1" applyFill="1" applyBorder="1" applyProtection="1"/>
    <xf numFmtId="164" fontId="8" fillId="2" borderId="53" xfId="0" applyNumberFormat="1" applyFont="1" applyFill="1" applyBorder="1" applyProtection="1"/>
    <xf numFmtId="164" fontId="8" fillId="2" borderId="53" xfId="0" applyNumberFormat="1" applyFont="1" applyFill="1" applyBorder="1" applyAlignment="1" applyProtection="1">
      <alignment horizontal="center"/>
    </xf>
    <xf numFmtId="164" fontId="9" fillId="2" borderId="17" xfId="0" applyNumberFormat="1" applyFont="1" applyFill="1" applyBorder="1" applyProtection="1"/>
    <xf numFmtId="164" fontId="9" fillId="2" borderId="0" xfId="0" applyNumberFormat="1" applyFont="1" applyFill="1" applyBorder="1" applyProtection="1"/>
    <xf numFmtId="164" fontId="8" fillId="2" borderId="17" xfId="0" applyNumberFormat="1" applyFont="1" applyFill="1" applyBorder="1" applyProtection="1"/>
    <xf numFmtId="164" fontId="8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Protection="1"/>
    <xf numFmtId="164" fontId="8" fillId="2" borderId="0" xfId="0" quotePrefix="1" applyNumberFormat="1" applyFont="1" applyFill="1" applyBorder="1" applyAlignment="1" applyProtection="1">
      <alignment horizontal="left"/>
    </xf>
    <xf numFmtId="164" fontId="9" fillId="2" borderId="0" xfId="0" applyNumberFormat="1" applyFont="1" applyFill="1" applyBorder="1" applyAlignment="1" applyProtection="1">
      <alignment horizontal="left"/>
    </xf>
    <xf numFmtId="164" fontId="8" fillId="2" borderId="0" xfId="0" applyNumberFormat="1" applyFont="1" applyFill="1" applyBorder="1" applyAlignment="1" applyProtection="1">
      <alignment horizontal="left"/>
    </xf>
    <xf numFmtId="164" fontId="9" fillId="2" borderId="0" xfId="0" quotePrefix="1" applyNumberFormat="1" applyFont="1" applyFill="1" applyBorder="1" applyAlignment="1" applyProtection="1">
      <alignment horizontal="left"/>
    </xf>
    <xf numFmtId="164" fontId="8" fillId="2" borderId="0" xfId="0" quotePrefix="1" applyNumberFormat="1" applyFont="1" applyFill="1" applyBorder="1" applyAlignment="1" applyProtection="1">
      <alignment horizontal="center"/>
    </xf>
    <xf numFmtId="164" fontId="8" fillId="2" borderId="54" xfId="0" applyNumberFormat="1" applyFont="1" applyFill="1" applyBorder="1" applyProtection="1"/>
    <xf numFmtId="164" fontId="9" fillId="2" borderId="55" xfId="0" applyNumberFormat="1" applyFont="1" applyFill="1" applyBorder="1" applyProtection="1"/>
    <xf numFmtId="164" fontId="9" fillId="2" borderId="50" xfId="0" applyNumberFormat="1" applyFont="1" applyFill="1" applyBorder="1" applyAlignment="1" applyProtection="1">
      <alignment horizontal="left"/>
    </xf>
    <xf numFmtId="164" fontId="9" fillId="2" borderId="56" xfId="0" applyNumberFormat="1" applyFont="1" applyFill="1" applyBorder="1" applyProtection="1"/>
    <xf numFmtId="164" fontId="8" fillId="2" borderId="16" xfId="0" applyNumberFormat="1" applyFont="1" applyFill="1" applyBorder="1" applyProtection="1"/>
    <xf numFmtId="164" fontId="8" fillId="2" borderId="2" xfId="0" applyNumberFormat="1" applyFont="1" applyFill="1" applyBorder="1" applyAlignment="1" applyProtection="1">
      <alignment horizontal="left"/>
    </xf>
    <xf numFmtId="164" fontId="8" fillId="2" borderId="2" xfId="0" applyNumberFormat="1" applyFont="1" applyFill="1" applyBorder="1" applyProtection="1"/>
    <xf numFmtId="164" fontId="8" fillId="2" borderId="2" xfId="0" applyNumberFormat="1" applyFont="1" applyFill="1" applyBorder="1" applyAlignment="1" applyProtection="1">
      <alignment horizontal="center"/>
    </xf>
    <xf numFmtId="164" fontId="8" fillId="2" borderId="3" xfId="0" applyNumberFormat="1" applyFont="1" applyFill="1" applyBorder="1" applyProtection="1"/>
    <xf numFmtId="3" fontId="8" fillId="2" borderId="17" xfId="0" applyNumberFormat="1" applyFont="1" applyFill="1" applyBorder="1" applyProtection="1"/>
    <xf numFmtId="3" fontId="8" fillId="2" borderId="0" xfId="0" applyNumberFormat="1" applyFont="1" applyFill="1" applyBorder="1" applyProtection="1"/>
    <xf numFmtId="3" fontId="8" fillId="2" borderId="0" xfId="0" applyNumberFormat="1" applyFont="1" applyFill="1" applyProtection="1"/>
    <xf numFmtId="3" fontId="9" fillId="2" borderId="0" xfId="0" quotePrefix="1" applyNumberFormat="1" applyFont="1" applyFill="1" applyBorder="1" applyAlignment="1" applyProtection="1">
      <alignment horizontal="left"/>
    </xf>
    <xf numFmtId="3" fontId="8" fillId="2" borderId="0" xfId="0" applyNumberFormat="1" applyFont="1" applyFill="1" applyBorder="1" applyAlignment="1" applyProtection="1">
      <alignment vertical="top" wrapText="1"/>
    </xf>
    <xf numFmtId="3" fontId="8" fillId="2" borderId="4" xfId="0" applyNumberFormat="1" applyFont="1" applyFill="1" applyBorder="1" applyProtection="1"/>
    <xf numFmtId="3" fontId="9" fillId="2" borderId="0" xfId="0" applyNumberFormat="1" applyFont="1" applyFill="1" applyBorder="1" applyProtection="1"/>
    <xf numFmtId="164" fontId="8" fillId="2" borderId="4" xfId="0" applyNumberFormat="1" applyFont="1" applyFill="1" applyBorder="1" applyProtection="1"/>
    <xf numFmtId="164" fontId="8" fillId="2" borderId="0" xfId="0" applyNumberFormat="1" applyFont="1" applyFill="1" applyBorder="1" applyAlignment="1" applyProtection="1">
      <alignment horizontal="center" vertical="top" wrapText="1"/>
    </xf>
    <xf numFmtId="164" fontId="8" fillId="2" borderId="57" xfId="0" applyNumberFormat="1" applyFont="1" applyFill="1" applyBorder="1" applyAlignment="1" applyProtection="1">
      <alignment horizontal="center"/>
    </xf>
    <xf numFmtId="164" fontId="8" fillId="2" borderId="52" xfId="0" applyNumberFormat="1" applyFont="1" applyFill="1" applyBorder="1" applyAlignment="1" applyProtection="1">
      <alignment horizontal="center"/>
    </xf>
    <xf numFmtId="164" fontId="8" fillId="2" borderId="58" xfId="0" applyNumberFormat="1" applyFont="1" applyFill="1" applyBorder="1" applyAlignment="1" applyProtection="1">
      <alignment horizontal="center"/>
    </xf>
    <xf numFmtId="164" fontId="9" fillId="2" borderId="4" xfId="0" applyNumberFormat="1" applyFont="1" applyFill="1" applyBorder="1" applyProtection="1"/>
    <xf numFmtId="164" fontId="8" fillId="2" borderId="0" xfId="0" applyNumberFormat="1" applyFont="1" applyFill="1" applyProtection="1"/>
    <xf numFmtId="164" fontId="8" fillId="2" borderId="59" xfId="0" applyNumberFormat="1" applyFont="1" applyFill="1" applyBorder="1" applyProtection="1"/>
    <xf numFmtId="164" fontId="9" fillId="2" borderId="0" xfId="0" applyNumberFormat="1" applyFont="1" applyFill="1" applyProtection="1"/>
    <xf numFmtId="164" fontId="8" fillId="2" borderId="60" xfId="0" applyNumberFormat="1" applyFont="1" applyFill="1" applyBorder="1" applyProtection="1"/>
    <xf numFmtId="164" fontId="8" fillId="2" borderId="1" xfId="0" applyNumberFormat="1" applyFont="1" applyFill="1" applyBorder="1" applyAlignment="1" applyProtection="1">
      <alignment horizontal="left"/>
    </xf>
    <xf numFmtId="164" fontId="8" fillId="2" borderId="1" xfId="0" applyNumberFormat="1" applyFont="1" applyFill="1" applyBorder="1" applyProtection="1"/>
    <xf numFmtId="164" fontId="8" fillId="2" borderId="1" xfId="0" applyNumberFormat="1" applyFont="1" applyFill="1" applyBorder="1" applyAlignment="1" applyProtection="1">
      <alignment horizontal="center"/>
    </xf>
    <xf numFmtId="3" fontId="6" fillId="2" borderId="0" xfId="0" applyNumberFormat="1" applyFont="1" applyFill="1" applyProtection="1">
      <protection locked="0"/>
    </xf>
    <xf numFmtId="3" fontId="2" fillId="2" borderId="17" xfId="0" applyNumberFormat="1" applyFont="1" applyFill="1" applyBorder="1" applyProtection="1">
      <protection locked="0"/>
    </xf>
    <xf numFmtId="3" fontId="2" fillId="2" borderId="0" xfId="0" applyNumberFormat="1" applyFont="1" applyFill="1" applyBorder="1" applyProtection="1">
      <protection locked="0"/>
    </xf>
    <xf numFmtId="3" fontId="1" fillId="2" borderId="0" xfId="0" quotePrefix="1" applyNumberFormat="1" applyFont="1" applyFill="1" applyBorder="1" applyAlignment="1" applyProtection="1">
      <alignment horizontal="left"/>
      <protection locked="0"/>
    </xf>
    <xf numFmtId="3" fontId="2" fillId="2" borderId="0" xfId="0" applyNumberFormat="1" applyFont="1" applyFill="1" applyBorder="1" applyAlignment="1" applyProtection="1">
      <alignment vertical="top" wrapText="1"/>
      <protection locked="0"/>
    </xf>
    <xf numFmtId="3" fontId="2" fillId="2" borderId="0" xfId="0" applyNumberFormat="1" applyFont="1" applyFill="1" applyBorder="1" applyAlignment="1" applyProtection="1">
      <protection locked="0"/>
    </xf>
    <xf numFmtId="3" fontId="2" fillId="2" borderId="0" xfId="0" applyNumberFormat="1" applyFont="1" applyFill="1" applyBorder="1" applyAlignment="1" applyProtection="1">
      <alignment horizontal="center" vertical="top" wrapText="1"/>
      <protection locked="0"/>
    </xf>
    <xf numFmtId="3" fontId="2" fillId="2" borderId="52" xfId="0" applyNumberFormat="1" applyFont="1" applyFill="1" applyBorder="1" applyAlignment="1" applyProtection="1">
      <alignment horizontal="center"/>
      <protection locked="0"/>
    </xf>
    <xf numFmtId="3" fontId="2" fillId="2" borderId="61" xfId="0" applyNumberFormat="1" applyFont="1" applyFill="1" applyBorder="1" applyAlignment="1" applyProtection="1">
      <alignment horizontal="center"/>
      <protection locked="0"/>
    </xf>
    <xf numFmtId="3" fontId="1" fillId="2" borderId="22" xfId="0" applyNumberFormat="1" applyFont="1" applyFill="1" applyBorder="1" applyProtection="1">
      <protection locked="0"/>
    </xf>
    <xf numFmtId="3" fontId="1" fillId="2" borderId="62" xfId="0" applyNumberFormat="1" applyFont="1" applyFill="1" applyBorder="1" applyProtection="1">
      <protection locked="0"/>
    </xf>
    <xf numFmtId="3" fontId="7" fillId="2" borderId="0" xfId="0" applyNumberFormat="1" applyFont="1" applyFill="1" applyProtection="1">
      <protection locked="0"/>
    </xf>
    <xf numFmtId="3" fontId="2" fillId="2" borderId="24" xfId="0" applyNumberFormat="1" applyFont="1" applyFill="1" applyBorder="1" applyProtection="1">
      <protection locked="0"/>
    </xf>
    <xf numFmtId="3" fontId="2" fillId="2" borderId="63" xfId="0" applyNumberFormat="1" applyFont="1" applyFill="1" applyBorder="1" applyProtection="1">
      <protection locked="0"/>
    </xf>
    <xf numFmtId="3" fontId="2" fillId="2" borderId="64" xfId="0" applyNumberFormat="1" applyFont="1" applyFill="1" applyBorder="1" applyProtection="1">
      <protection locked="0"/>
    </xf>
    <xf numFmtId="3" fontId="2" fillId="2" borderId="65" xfId="0" applyNumberFormat="1" applyFont="1" applyFill="1" applyBorder="1" applyProtection="1">
      <protection locked="0"/>
    </xf>
    <xf numFmtId="3" fontId="2" fillId="2" borderId="66" xfId="0" applyNumberFormat="1" applyFont="1" applyFill="1" applyBorder="1" applyProtection="1">
      <protection locked="0"/>
    </xf>
    <xf numFmtId="3" fontId="2" fillId="2" borderId="28" xfId="0" applyNumberFormat="1" applyFont="1" applyFill="1" applyBorder="1" applyProtection="1">
      <protection locked="0"/>
    </xf>
    <xf numFmtId="3" fontId="2" fillId="2" borderId="67" xfId="0" applyNumberFormat="1" applyFont="1" applyFill="1" applyBorder="1" applyProtection="1">
      <protection locked="0"/>
    </xf>
    <xf numFmtId="3" fontId="6" fillId="2" borderId="0" xfId="0" applyNumberFormat="1" applyFont="1" applyFill="1" applyAlignment="1" applyProtection="1">
      <protection locked="0"/>
    </xf>
    <xf numFmtId="3" fontId="2" fillId="2" borderId="0" xfId="0" applyNumberFormat="1" applyFont="1" applyFill="1" applyProtection="1"/>
    <xf numFmtId="3" fontId="2" fillId="2" borderId="0" xfId="0" applyNumberFormat="1" applyFont="1" applyFill="1" applyAlignment="1" applyProtection="1"/>
    <xf numFmtId="3" fontId="1" fillId="2" borderId="0" xfId="0" applyNumberFormat="1" applyFont="1" applyFill="1" applyAlignment="1" applyProtection="1">
      <alignment horizontal="right"/>
    </xf>
    <xf numFmtId="3" fontId="6" fillId="2" borderId="0" xfId="0" applyNumberFormat="1" applyFont="1" applyFill="1" applyProtection="1"/>
    <xf numFmtId="3" fontId="2" fillId="2" borderId="16" xfId="0" applyNumberFormat="1" applyFont="1" applyFill="1" applyBorder="1" applyProtection="1"/>
    <xf numFmtId="3" fontId="2" fillId="2" borderId="2" xfId="0" applyNumberFormat="1" applyFont="1" applyFill="1" applyBorder="1" applyProtection="1"/>
    <xf numFmtId="3" fontId="2" fillId="2" borderId="2" xfId="0" applyNumberFormat="1" applyFont="1" applyFill="1" applyBorder="1" applyAlignment="1" applyProtection="1"/>
    <xf numFmtId="3" fontId="2" fillId="2" borderId="3" xfId="0" applyNumberFormat="1" applyFont="1" applyFill="1" applyBorder="1" applyProtection="1"/>
    <xf numFmtId="3" fontId="1" fillId="2" borderId="0" xfId="0" applyNumberFormat="1" applyFont="1" applyFill="1" applyProtection="1"/>
    <xf numFmtId="3" fontId="2" fillId="2" borderId="4" xfId="0" applyNumberFormat="1" applyFont="1" applyFill="1" applyBorder="1" applyProtection="1"/>
    <xf numFmtId="3" fontId="1" fillId="2" borderId="4" xfId="0" applyNumberFormat="1" applyFont="1" applyFill="1" applyBorder="1" applyProtection="1"/>
    <xf numFmtId="3" fontId="2" fillId="2" borderId="59" xfId="0" applyNumberFormat="1" applyFont="1" applyFill="1" applyBorder="1" applyProtection="1"/>
    <xf numFmtId="3" fontId="2" fillId="2" borderId="17" xfId="0" applyNumberFormat="1" applyFont="1" applyFill="1" applyBorder="1" applyProtection="1"/>
    <xf numFmtId="3" fontId="2" fillId="2" borderId="0" xfId="0" applyNumberFormat="1" applyFont="1" applyFill="1" applyBorder="1" applyProtection="1"/>
    <xf numFmtId="3" fontId="1" fillId="2" borderId="0" xfId="0" applyNumberFormat="1" applyFont="1" applyFill="1" applyBorder="1" applyProtection="1"/>
    <xf numFmtId="3" fontId="2" fillId="2" borderId="51" xfId="0" applyNumberFormat="1" applyFont="1" applyFill="1" applyBorder="1" applyProtection="1"/>
    <xf numFmtId="3" fontId="2" fillId="2" borderId="52" xfId="0" applyNumberFormat="1" applyFont="1" applyFill="1" applyBorder="1" applyProtection="1"/>
    <xf numFmtId="3" fontId="1" fillId="2" borderId="17" xfId="0" applyNumberFormat="1" applyFont="1" applyFill="1" applyBorder="1" applyProtection="1"/>
    <xf numFmtId="3" fontId="2" fillId="2" borderId="0" xfId="0" applyNumberFormat="1" applyFont="1" applyFill="1" applyBorder="1" applyAlignment="1" applyProtection="1">
      <alignment horizontal="center"/>
    </xf>
    <xf numFmtId="3" fontId="1" fillId="2" borderId="0" xfId="0" applyNumberFormat="1" applyFont="1" applyFill="1" applyBorder="1" applyAlignment="1" applyProtection="1">
      <alignment horizontal="left"/>
    </xf>
    <xf numFmtId="3" fontId="2" fillId="2" borderId="0" xfId="0" applyNumberFormat="1" applyFont="1" applyFill="1" applyBorder="1" applyAlignment="1" applyProtection="1">
      <alignment horizontal="left"/>
    </xf>
    <xf numFmtId="3" fontId="2" fillId="2" borderId="0" xfId="0" quotePrefix="1" applyNumberFormat="1" applyFont="1" applyFill="1" applyBorder="1" applyAlignment="1" applyProtection="1">
      <alignment horizontal="left"/>
    </xf>
    <xf numFmtId="3" fontId="1" fillId="2" borderId="0" xfId="0" quotePrefix="1" applyNumberFormat="1" applyFont="1" applyFill="1" applyBorder="1" applyAlignment="1" applyProtection="1">
      <alignment horizontal="left"/>
    </xf>
    <xf numFmtId="3" fontId="2" fillId="2" borderId="0" xfId="0" quotePrefix="1" applyNumberFormat="1" applyFont="1" applyFill="1" applyBorder="1" applyAlignment="1" applyProtection="1">
      <alignment horizontal="center"/>
    </xf>
    <xf numFmtId="3" fontId="1" fillId="2" borderId="17" xfId="0" applyNumberFormat="1" applyFont="1" applyFill="1" applyBorder="1" applyAlignment="1" applyProtection="1">
      <alignment horizontal="left"/>
    </xf>
    <xf numFmtId="3" fontId="1" fillId="2" borderId="17" xfId="0" quotePrefix="1" applyNumberFormat="1" applyFont="1" applyFill="1" applyBorder="1" applyAlignment="1" applyProtection="1">
      <alignment horizontal="left"/>
    </xf>
    <xf numFmtId="3" fontId="1" fillId="2" borderId="68" xfId="0" applyNumberFormat="1" applyFont="1" applyFill="1" applyBorder="1" applyProtection="1"/>
    <xf numFmtId="3" fontId="1" fillId="2" borderId="69" xfId="0" quotePrefix="1" applyNumberFormat="1" applyFont="1" applyFill="1" applyBorder="1" applyAlignment="1" applyProtection="1">
      <alignment horizontal="left"/>
    </xf>
    <xf numFmtId="3" fontId="1" fillId="2" borderId="69" xfId="0" applyNumberFormat="1" applyFont="1" applyFill="1" applyBorder="1" applyProtection="1"/>
    <xf numFmtId="3" fontId="2" fillId="2" borderId="60" xfId="0" applyNumberFormat="1" applyFont="1" applyFill="1" applyBorder="1" applyProtection="1"/>
    <xf numFmtId="3" fontId="2" fillId="2" borderId="1" xfId="0" applyNumberFormat="1" applyFont="1" applyFill="1" applyBorder="1" applyAlignment="1" applyProtection="1">
      <alignment horizontal="left"/>
    </xf>
    <xf numFmtId="3" fontId="2" fillId="2" borderId="1" xfId="0" applyNumberFormat="1" applyFont="1" applyFill="1" applyBorder="1" applyProtection="1"/>
    <xf numFmtId="3" fontId="2" fillId="2" borderId="0" xfId="0" applyNumberFormat="1" applyFont="1" applyFill="1" applyBorder="1" applyAlignment="1" applyProtection="1"/>
    <xf numFmtId="3" fontId="2" fillId="2" borderId="1" xfId="0" applyNumberFormat="1" applyFont="1" applyFill="1" applyBorder="1" applyAlignment="1" applyProtection="1"/>
    <xf numFmtId="3" fontId="2" fillId="2" borderId="70" xfId="0" applyNumberFormat="1" applyFont="1" applyFill="1" applyBorder="1" applyAlignment="1" applyProtection="1">
      <alignment horizontal="center"/>
    </xf>
    <xf numFmtId="3" fontId="1" fillId="2" borderId="71" xfId="0" applyNumberFormat="1" applyFont="1" applyFill="1" applyBorder="1" applyAlignment="1" applyProtection="1">
      <alignment horizontal="center"/>
    </xf>
    <xf numFmtId="3" fontId="2" fillId="2" borderId="72" xfId="0" applyNumberFormat="1" applyFont="1" applyFill="1" applyBorder="1" applyAlignment="1" applyProtection="1">
      <alignment horizontal="center"/>
    </xf>
    <xf numFmtId="3" fontId="1" fillId="2" borderId="73" xfId="0" applyNumberFormat="1" applyFont="1" applyFill="1" applyBorder="1" applyProtection="1"/>
    <xf numFmtId="3" fontId="2" fillId="2" borderId="74" xfId="0" applyNumberFormat="1" applyFont="1" applyFill="1" applyBorder="1" applyProtection="1"/>
    <xf numFmtId="3" fontId="2" fillId="2" borderId="75" xfId="0" applyNumberFormat="1" applyFont="1" applyFill="1" applyBorder="1" applyProtection="1"/>
    <xf numFmtId="3" fontId="5" fillId="2" borderId="75" xfId="0" applyNumberFormat="1" applyFont="1" applyFill="1" applyBorder="1" applyProtection="1"/>
    <xf numFmtId="3" fontId="2" fillId="2" borderId="76" xfId="0" applyNumberFormat="1" applyFont="1" applyFill="1" applyBorder="1" applyProtection="1"/>
    <xf numFmtId="3" fontId="1" fillId="2" borderId="77" xfId="0" applyNumberFormat="1" applyFont="1" applyFill="1" applyBorder="1" applyProtection="1"/>
    <xf numFmtId="3" fontId="1" fillId="2" borderId="22" xfId="0" applyNumberFormat="1" applyFont="1" applyFill="1" applyBorder="1" applyProtection="1"/>
    <xf numFmtId="3" fontId="1" fillId="2" borderId="62" xfId="0" applyNumberFormat="1" applyFont="1" applyFill="1" applyBorder="1" applyProtection="1"/>
    <xf numFmtId="3" fontId="2" fillId="2" borderId="24" xfId="0" applyNumberFormat="1" applyFont="1" applyFill="1" applyBorder="1" applyProtection="1"/>
    <xf numFmtId="3" fontId="2" fillId="2" borderId="63" xfId="0" applyNumberFormat="1" applyFont="1" applyFill="1" applyBorder="1" applyProtection="1"/>
    <xf numFmtId="3" fontId="2" fillId="2" borderId="78" xfId="0" applyNumberFormat="1" applyFont="1" applyFill="1" applyBorder="1" applyProtection="1"/>
    <xf numFmtId="3" fontId="2" fillId="2" borderId="64" xfId="0" applyNumberFormat="1" applyFont="1" applyFill="1" applyBorder="1" applyProtection="1"/>
    <xf numFmtId="3" fontId="1" fillId="2" borderId="50" xfId="0" applyNumberFormat="1" applyFont="1" applyFill="1" applyBorder="1" applyProtection="1"/>
    <xf numFmtId="3" fontId="1" fillId="2" borderId="79" xfId="0" applyNumberFormat="1" applyFont="1" applyFill="1" applyBorder="1" applyProtection="1"/>
    <xf numFmtId="3" fontId="7" fillId="2" borderId="0" xfId="0" applyNumberFormat="1" applyFont="1" applyFill="1" applyProtection="1"/>
    <xf numFmtId="14" fontId="4" fillId="2" borderId="0" xfId="0" applyNumberFormat="1" applyFont="1" applyFill="1" applyBorder="1" applyAlignment="1" applyProtection="1">
      <alignment horizontal="center" vertical="top" wrapText="1"/>
      <protection locked="0"/>
    </xf>
    <xf numFmtId="14" fontId="9" fillId="2" borderId="0" xfId="0" applyNumberFormat="1" applyFont="1" applyFill="1" applyBorder="1" applyAlignment="1" applyProtection="1">
      <alignment horizontal="center" vertical="top" wrapText="1"/>
    </xf>
    <xf numFmtId="165" fontId="9" fillId="2" borderId="49" xfId="0" applyNumberFormat="1" applyFont="1" applyFill="1" applyBorder="1" applyAlignment="1" applyProtection="1">
      <alignment horizontal="center"/>
    </xf>
    <xf numFmtId="49" fontId="2" fillId="2" borderId="80" xfId="0" applyNumberFormat="1" applyFont="1" applyFill="1" applyBorder="1" applyAlignment="1" applyProtection="1">
      <alignment horizontal="center"/>
    </xf>
    <xf numFmtId="49" fontId="1" fillId="2" borderId="71" xfId="0" applyNumberFormat="1" applyFont="1" applyFill="1" applyBorder="1" applyAlignment="1" applyProtection="1">
      <alignment horizontal="center"/>
    </xf>
    <xf numFmtId="49" fontId="2" fillId="2" borderId="81" xfId="0" applyNumberFormat="1" applyFont="1" applyFill="1" applyBorder="1" applyAlignment="1" applyProtection="1">
      <alignment horizontal="center"/>
    </xf>
    <xf numFmtId="49" fontId="2" fillId="2" borderId="82" xfId="0" applyNumberFormat="1" applyFont="1" applyFill="1" applyBorder="1" applyAlignment="1" applyProtection="1">
      <alignment horizontal="center"/>
    </xf>
    <xf numFmtId="49" fontId="2" fillId="2" borderId="83" xfId="0" applyNumberFormat="1" applyFont="1" applyFill="1" applyBorder="1" applyAlignment="1" applyProtection="1">
      <alignment horizontal="center"/>
    </xf>
    <xf numFmtId="49" fontId="2" fillId="2" borderId="84" xfId="0" applyNumberFormat="1" applyFont="1" applyFill="1" applyBorder="1" applyAlignment="1" applyProtection="1">
      <alignment horizontal="center"/>
    </xf>
    <xf numFmtId="49" fontId="2" fillId="2" borderId="85" xfId="0" applyNumberFormat="1" applyFont="1" applyFill="1" applyBorder="1" applyAlignment="1" applyProtection="1">
      <alignment horizontal="center"/>
    </xf>
    <xf numFmtId="49" fontId="1" fillId="2" borderId="86" xfId="0" applyNumberFormat="1" applyFont="1" applyFill="1" applyBorder="1" applyAlignment="1" applyProtection="1">
      <alignment horizontal="center"/>
    </xf>
    <xf numFmtId="49" fontId="9" fillId="2" borderId="21" xfId="0" applyNumberFormat="1" applyFont="1" applyFill="1" applyBorder="1" applyAlignment="1" applyProtection="1">
      <alignment horizontal="center"/>
    </xf>
    <xf numFmtId="49" fontId="8" fillId="2" borderId="23" xfId="0" applyNumberFormat="1" applyFont="1" applyFill="1" applyBorder="1" applyAlignment="1" applyProtection="1">
      <alignment horizontal="center"/>
    </xf>
    <xf numFmtId="49" fontId="9" fillId="2" borderId="25" xfId="0" applyNumberFormat="1" applyFont="1" applyFill="1" applyBorder="1" applyAlignment="1" applyProtection="1">
      <alignment horizontal="center"/>
    </xf>
    <xf numFmtId="49" fontId="9" fillId="2" borderId="47" xfId="0" applyNumberFormat="1" applyFont="1" applyFill="1" applyBorder="1" applyAlignment="1" applyProtection="1">
      <alignment horizontal="center"/>
    </xf>
    <xf numFmtId="49" fontId="8" fillId="2" borderId="29" xfId="0" applyNumberFormat="1" applyFont="1" applyFill="1" applyBorder="1" applyAlignment="1" applyProtection="1">
      <alignment horizontal="center"/>
    </xf>
    <xf numFmtId="49" fontId="8" fillId="2" borderId="27" xfId="0" applyNumberFormat="1" applyFont="1" applyFill="1" applyBorder="1" applyAlignment="1" applyProtection="1">
      <alignment horizontal="center"/>
    </xf>
    <xf numFmtId="49" fontId="8" fillId="2" borderId="31" xfId="0" applyNumberFormat="1" applyFont="1" applyFill="1" applyBorder="1" applyAlignment="1" applyProtection="1">
      <alignment horizontal="center"/>
    </xf>
    <xf numFmtId="49" fontId="8" fillId="2" borderId="33" xfId="0" applyNumberFormat="1" applyFont="1" applyFill="1" applyBorder="1" applyAlignment="1" applyProtection="1">
      <alignment horizontal="center"/>
    </xf>
    <xf numFmtId="49" fontId="8" fillId="2" borderId="35" xfId="0" applyNumberFormat="1" applyFont="1" applyFill="1" applyBorder="1" applyAlignment="1" applyProtection="1">
      <alignment horizontal="center"/>
    </xf>
    <xf numFmtId="49" fontId="9" fillId="2" borderId="49" xfId="0" applyNumberFormat="1" applyFont="1" applyFill="1" applyBorder="1" applyAlignment="1" applyProtection="1">
      <alignment horizontal="center"/>
    </xf>
    <xf numFmtId="49" fontId="8" fillId="2" borderId="21" xfId="0" applyNumberFormat="1" applyFont="1" applyFill="1" applyBorder="1" applyAlignment="1" applyProtection="1">
      <alignment horizontal="center"/>
    </xf>
    <xf numFmtId="49" fontId="8" fillId="2" borderId="87" xfId="0" applyNumberFormat="1" applyFont="1" applyFill="1" applyBorder="1" applyAlignment="1" applyProtection="1">
      <alignment horizontal="center"/>
    </xf>
    <xf numFmtId="49" fontId="8" fillId="2" borderId="88" xfId="0" applyNumberFormat="1" applyFont="1" applyFill="1" applyBorder="1" applyAlignment="1" applyProtection="1">
      <alignment horizontal="center"/>
    </xf>
    <xf numFmtId="49" fontId="8" fillId="2" borderId="89" xfId="0" applyNumberFormat="1" applyFont="1" applyFill="1" applyBorder="1" applyAlignment="1" applyProtection="1">
      <alignment horizontal="center"/>
    </xf>
    <xf numFmtId="49" fontId="8" fillId="2" borderId="90" xfId="0" applyNumberFormat="1" applyFont="1" applyFill="1" applyBorder="1" applyAlignment="1" applyProtection="1">
      <alignment horizontal="center"/>
    </xf>
    <xf numFmtId="49" fontId="8" fillId="2" borderId="11" xfId="0" applyNumberFormat="1" applyFont="1" applyFill="1" applyBorder="1" applyAlignment="1" applyProtection="1">
      <alignment horizontal="center"/>
    </xf>
    <xf numFmtId="49" fontId="8" fillId="2" borderId="20" xfId="0" applyNumberFormat="1" applyFont="1" applyFill="1" applyBorder="1" applyAlignment="1" applyProtection="1">
      <alignment horizontal="center"/>
    </xf>
    <xf numFmtId="49" fontId="8" fillId="2" borderId="91" xfId="0" applyNumberFormat="1" applyFont="1" applyFill="1" applyBorder="1" applyAlignment="1" applyProtection="1">
      <alignment horizontal="center"/>
    </xf>
    <xf numFmtId="3" fontId="1" fillId="2" borderId="0" xfId="0" applyNumberFormat="1" applyFont="1" applyFill="1" applyBorder="1" applyAlignment="1" applyProtection="1">
      <alignment horizontal="center"/>
      <protection locked="0"/>
    </xf>
    <xf numFmtId="3" fontId="1" fillId="2" borderId="0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3" fontId="2" fillId="2" borderId="50" xfId="0" applyNumberFormat="1" applyFont="1" applyFill="1" applyBorder="1" applyAlignment="1" applyProtection="1">
      <alignment horizontal="left" wrapText="1"/>
    </xf>
    <xf numFmtId="0" fontId="0" fillId="0" borderId="50" xfId="0" applyBorder="1" applyAlignment="1">
      <alignment horizontal="left" wrapText="1"/>
    </xf>
    <xf numFmtId="0" fontId="0" fillId="0" borderId="0" xfId="0" applyAlignment="1">
      <alignment horizontal="center" wrapText="1"/>
    </xf>
    <xf numFmtId="3" fontId="9" fillId="2" borderId="0" xfId="0" applyNumberFormat="1" applyFont="1" applyFill="1" applyBorder="1" applyAlignment="1" applyProtection="1">
      <alignment horizontal="center"/>
    </xf>
    <xf numFmtId="3" fontId="8" fillId="2" borderId="0" xfId="0" applyNumberFormat="1" applyFont="1" applyFill="1" applyBorder="1" applyAlignment="1" applyProtection="1">
      <alignment horizontal="center"/>
    </xf>
    <xf numFmtId="164" fontId="9" fillId="2" borderId="0" xfId="0" applyNumberFormat="1" applyFont="1" applyFill="1" applyBorder="1" applyAlignment="1" applyProtection="1">
      <alignment horizontal="center" wrapText="1"/>
    </xf>
    <xf numFmtId="164" fontId="8" fillId="2" borderId="50" xfId="0" applyNumberFormat="1" applyFont="1" applyFill="1" applyBorder="1" applyAlignment="1" applyProtection="1">
      <alignment horizontal="left" wrapText="1"/>
    </xf>
    <xf numFmtId="3" fontId="9" fillId="2" borderId="0" xfId="0" applyNumberFormat="1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tabSelected="1" zoomScale="75" zoomScaleNormal="75" workbookViewId="0">
      <selection activeCell="C65" sqref="C65"/>
    </sheetView>
  </sheetViews>
  <sheetFormatPr defaultRowHeight="15.75" x14ac:dyDescent="0.25"/>
  <cols>
    <col min="1" max="1" width="3.5703125" style="167" customWidth="1"/>
    <col min="2" max="5" width="9.140625" style="144"/>
    <col min="6" max="6" width="45.140625" style="144" customWidth="1"/>
    <col min="7" max="7" width="13" style="163" customWidth="1"/>
    <col min="8" max="9" width="22" style="144" customWidth="1"/>
    <col min="10" max="10" width="22.140625" style="144" customWidth="1"/>
    <col min="11" max="11" width="22.28515625" style="144" customWidth="1"/>
    <col min="12" max="12" width="22" style="144" customWidth="1"/>
    <col min="13" max="13" width="20.7109375" style="144" customWidth="1"/>
    <col min="14" max="14" width="6.85546875" style="167" customWidth="1"/>
    <col min="15" max="15" width="9.140625" style="144"/>
    <col min="16" max="16" width="13" style="144" bestFit="1" customWidth="1"/>
    <col min="17" max="16384" width="9.140625" style="144"/>
  </cols>
  <sheetData>
    <row r="1" spans="1:14" s="167" customFormat="1" ht="16.5" thickBot="1" x14ac:dyDescent="0.3">
      <c r="A1" s="164"/>
      <c r="B1" s="164"/>
      <c r="C1" s="164"/>
      <c r="D1" s="164"/>
      <c r="E1" s="164"/>
      <c r="F1" s="164"/>
      <c r="G1" s="165"/>
      <c r="H1" s="164"/>
      <c r="I1" s="164"/>
      <c r="J1" s="164"/>
      <c r="K1" s="164"/>
      <c r="L1" s="164"/>
      <c r="M1" s="164"/>
      <c r="N1" s="166"/>
    </row>
    <row r="2" spans="1:14" s="167" customFormat="1" ht="16.5" thickTop="1" x14ac:dyDescent="0.25">
      <c r="A2" s="164"/>
      <c r="B2" s="168"/>
      <c r="C2" s="169"/>
      <c r="D2" s="169"/>
      <c r="E2" s="169"/>
      <c r="F2" s="169"/>
      <c r="G2" s="170"/>
      <c r="H2" s="169"/>
      <c r="I2" s="169"/>
      <c r="J2" s="169"/>
      <c r="K2" s="169"/>
      <c r="L2" s="169"/>
      <c r="M2" s="169"/>
      <c r="N2" s="171"/>
    </row>
    <row r="3" spans="1:14" ht="15.75" customHeight="1" x14ac:dyDescent="0.25">
      <c r="A3" s="164"/>
      <c r="B3" s="145"/>
      <c r="C3" s="146"/>
      <c r="E3" s="147"/>
      <c r="F3" s="245" t="s">
        <v>229</v>
      </c>
      <c r="G3" s="245"/>
      <c r="H3" s="245"/>
      <c r="K3" s="148"/>
      <c r="M3" s="148"/>
      <c r="N3" s="173"/>
    </row>
    <row r="4" spans="1:14" s="167" customFormat="1" x14ac:dyDescent="0.25">
      <c r="A4" s="164"/>
      <c r="B4" s="176"/>
      <c r="C4" s="177"/>
      <c r="E4" s="186"/>
      <c r="F4" s="246" t="s">
        <v>226</v>
      </c>
      <c r="G4" s="246"/>
      <c r="H4" s="246"/>
      <c r="I4" s="177"/>
      <c r="J4" s="177"/>
      <c r="K4" s="177"/>
      <c r="L4" s="177"/>
      <c r="M4" s="177"/>
      <c r="N4" s="173"/>
    </row>
    <row r="5" spans="1:14" s="167" customFormat="1" x14ac:dyDescent="0.25">
      <c r="A5" s="164"/>
      <c r="B5" s="176"/>
      <c r="C5" s="177"/>
      <c r="D5" s="186"/>
      <c r="E5" s="178"/>
      <c r="F5" s="247" t="s">
        <v>228</v>
      </c>
      <c r="G5" s="247"/>
      <c r="H5" s="247"/>
      <c r="I5" s="177"/>
      <c r="J5" s="177"/>
      <c r="K5" s="177"/>
      <c r="L5" s="177"/>
      <c r="M5" s="177"/>
      <c r="N5" s="173"/>
    </row>
    <row r="6" spans="1:14" s="167" customFormat="1" ht="21.75" customHeight="1" x14ac:dyDescent="0.25">
      <c r="A6" s="164"/>
      <c r="B6" s="176"/>
      <c r="C6" s="177"/>
      <c r="D6" s="177"/>
      <c r="E6" s="177"/>
      <c r="F6" s="177"/>
      <c r="G6" s="196"/>
      <c r="H6" s="248" t="s">
        <v>0</v>
      </c>
      <c r="I6" s="252"/>
      <c r="J6" s="252"/>
      <c r="K6" s="248" t="s">
        <v>1</v>
      </c>
      <c r="L6" s="249"/>
      <c r="M6" s="249"/>
      <c r="N6" s="173"/>
    </row>
    <row r="7" spans="1:14" ht="22.5" customHeight="1" thickBot="1" x14ac:dyDescent="0.3">
      <c r="A7" s="164"/>
      <c r="B7" s="176"/>
      <c r="C7" s="250" t="s">
        <v>2</v>
      </c>
      <c r="D7" s="251"/>
      <c r="E7" s="251"/>
      <c r="F7" s="177"/>
      <c r="G7" s="149"/>
      <c r="H7" s="150"/>
      <c r="I7" s="216" t="s">
        <v>230</v>
      </c>
      <c r="J7" s="150"/>
      <c r="K7" s="150"/>
      <c r="L7" s="216" t="s">
        <v>231</v>
      </c>
      <c r="M7" s="150"/>
      <c r="N7" s="173"/>
    </row>
    <row r="8" spans="1:14" ht="16.5" thickTop="1" x14ac:dyDescent="0.25">
      <c r="A8" s="164"/>
      <c r="B8" s="179"/>
      <c r="C8" s="180"/>
      <c r="D8" s="180"/>
      <c r="E8" s="180"/>
      <c r="F8" s="180"/>
      <c r="G8" s="198" t="s">
        <v>164</v>
      </c>
      <c r="H8" s="151" t="s">
        <v>155</v>
      </c>
      <c r="I8" s="152" t="s">
        <v>156</v>
      </c>
      <c r="J8" s="200" t="s">
        <v>98</v>
      </c>
      <c r="K8" s="151" t="s">
        <v>155</v>
      </c>
      <c r="L8" s="152" t="s">
        <v>156</v>
      </c>
      <c r="M8" s="200" t="s">
        <v>98</v>
      </c>
      <c r="N8" s="173"/>
    </row>
    <row r="9" spans="1:14" s="155" customFormat="1" ht="16.5" thickBot="1" x14ac:dyDescent="0.3">
      <c r="A9" s="172"/>
      <c r="B9" s="181" t="s">
        <v>3</v>
      </c>
      <c r="C9" s="178" t="s">
        <v>4</v>
      </c>
      <c r="D9" s="178"/>
      <c r="E9" s="178"/>
      <c r="F9" s="178"/>
      <c r="G9" s="199"/>
      <c r="H9" s="207">
        <f>H10+H11+H12</f>
        <v>4170487</v>
      </c>
      <c r="I9" s="208">
        <f>I10+I11+I12</f>
        <v>4128022</v>
      </c>
      <c r="J9" s="201">
        <f t="shared" ref="J9:J14" si="0">H9+I9</f>
        <v>8298509</v>
      </c>
      <c r="K9" s="207">
        <f>K10+K11+K12</f>
        <v>4085815</v>
      </c>
      <c r="L9" s="208">
        <f>L10+L11+L12</f>
        <v>3801247</v>
      </c>
      <c r="M9" s="201">
        <f t="shared" ref="M9:M14" si="1">K9+L9</f>
        <v>7887062</v>
      </c>
      <c r="N9" s="174"/>
    </row>
    <row r="10" spans="1:14" x14ac:dyDescent="0.25">
      <c r="A10" s="164"/>
      <c r="B10" s="176"/>
      <c r="C10" s="182" t="s">
        <v>5</v>
      </c>
      <c r="D10" s="177" t="s">
        <v>6</v>
      </c>
      <c r="E10" s="177"/>
      <c r="F10" s="177"/>
      <c r="G10" s="219"/>
      <c r="H10" s="156">
        <v>4170487</v>
      </c>
      <c r="I10" s="157">
        <v>0</v>
      </c>
      <c r="J10" s="202">
        <f t="shared" si="0"/>
        <v>4170487</v>
      </c>
      <c r="K10" s="156">
        <v>4085815</v>
      </c>
      <c r="L10" s="157">
        <v>0</v>
      </c>
      <c r="M10" s="202">
        <f t="shared" si="1"/>
        <v>4085815</v>
      </c>
      <c r="N10" s="173"/>
    </row>
    <row r="11" spans="1:14" x14ac:dyDescent="0.25">
      <c r="A11" s="164"/>
      <c r="B11" s="176"/>
      <c r="C11" s="182" t="s">
        <v>7</v>
      </c>
      <c r="D11" s="177" t="s">
        <v>8</v>
      </c>
      <c r="E11" s="177"/>
      <c r="F11" s="177"/>
      <c r="G11" s="219"/>
      <c r="H11" s="156">
        <v>0</v>
      </c>
      <c r="I11" s="157">
        <v>4128022</v>
      </c>
      <c r="J11" s="202">
        <f t="shared" si="0"/>
        <v>4128022</v>
      </c>
      <c r="K11" s="156">
        <v>0</v>
      </c>
      <c r="L11" s="157">
        <v>3801247</v>
      </c>
      <c r="M11" s="202">
        <f t="shared" si="1"/>
        <v>3801247</v>
      </c>
      <c r="N11" s="173"/>
    </row>
    <row r="12" spans="1:14" x14ac:dyDescent="0.25">
      <c r="A12" s="164"/>
      <c r="B12" s="176"/>
      <c r="C12" s="182" t="s">
        <v>9</v>
      </c>
      <c r="D12" s="177" t="s">
        <v>10</v>
      </c>
      <c r="E12" s="177"/>
      <c r="F12" s="177"/>
      <c r="G12" s="219"/>
      <c r="H12" s="156">
        <v>0</v>
      </c>
      <c r="I12" s="157">
        <v>0</v>
      </c>
      <c r="J12" s="202">
        <f t="shared" si="0"/>
        <v>0</v>
      </c>
      <c r="K12" s="156">
        <v>0</v>
      </c>
      <c r="L12" s="157">
        <v>0</v>
      </c>
      <c r="M12" s="202">
        <f t="shared" si="1"/>
        <v>0</v>
      </c>
      <c r="N12" s="173"/>
    </row>
    <row r="13" spans="1:14" s="155" customFormat="1" ht="16.5" thickBot="1" x14ac:dyDescent="0.3">
      <c r="A13" s="172"/>
      <c r="B13" s="181" t="s">
        <v>11</v>
      </c>
      <c r="C13" s="183" t="s">
        <v>12</v>
      </c>
      <c r="D13" s="178"/>
      <c r="E13" s="178"/>
      <c r="F13" s="178"/>
      <c r="G13" s="220" t="s">
        <v>183</v>
      </c>
      <c r="H13" s="207">
        <f>H14+H15</f>
        <v>60648116</v>
      </c>
      <c r="I13" s="208">
        <f>I14+I15</f>
        <v>426814109</v>
      </c>
      <c r="J13" s="201">
        <f t="shared" si="0"/>
        <v>487462225</v>
      </c>
      <c r="K13" s="207">
        <f>K14+K15</f>
        <v>74635968</v>
      </c>
      <c r="L13" s="208">
        <f>L14+L15</f>
        <v>312415208</v>
      </c>
      <c r="M13" s="201">
        <f t="shared" si="1"/>
        <v>387051176</v>
      </c>
      <c r="N13" s="174"/>
    </row>
    <row r="14" spans="1:14" x14ac:dyDescent="0.25">
      <c r="A14" s="164"/>
      <c r="B14" s="176"/>
      <c r="C14" s="182" t="s">
        <v>5</v>
      </c>
      <c r="D14" s="184" t="s">
        <v>191</v>
      </c>
      <c r="E14" s="177"/>
      <c r="F14" s="177"/>
      <c r="G14" s="219"/>
      <c r="H14" s="156">
        <v>11860258</v>
      </c>
      <c r="I14" s="157">
        <v>213719948</v>
      </c>
      <c r="J14" s="202">
        <f t="shared" si="0"/>
        <v>225580206</v>
      </c>
      <c r="K14" s="156">
        <v>25192900</v>
      </c>
      <c r="L14" s="157">
        <v>109913949</v>
      </c>
      <c r="M14" s="202">
        <f t="shared" si="1"/>
        <v>135106849</v>
      </c>
      <c r="N14" s="173"/>
    </row>
    <row r="15" spans="1:14" x14ac:dyDescent="0.25">
      <c r="A15" s="164"/>
      <c r="B15" s="176"/>
      <c r="C15" s="182" t="s">
        <v>7</v>
      </c>
      <c r="D15" s="177" t="s">
        <v>13</v>
      </c>
      <c r="E15" s="177"/>
      <c r="F15" s="177"/>
      <c r="G15" s="219"/>
      <c r="H15" s="212">
        <f>H16+H17+H18</f>
        <v>48787858</v>
      </c>
      <c r="I15" s="210">
        <f>I16+I17+I18</f>
        <v>213094161</v>
      </c>
      <c r="J15" s="202">
        <f>H15+I15</f>
        <v>261882019</v>
      </c>
      <c r="K15" s="212">
        <f>K16+K17+K18</f>
        <v>49443068</v>
      </c>
      <c r="L15" s="210">
        <f>L16+L17+L18</f>
        <v>202501259</v>
      </c>
      <c r="M15" s="202">
        <f>K15+L15</f>
        <v>251944327</v>
      </c>
      <c r="N15" s="173"/>
    </row>
    <row r="16" spans="1:14" x14ac:dyDescent="0.25">
      <c r="A16" s="164"/>
      <c r="B16" s="176"/>
      <c r="C16" s="184"/>
      <c r="D16" s="177" t="s">
        <v>14</v>
      </c>
      <c r="E16" s="177"/>
      <c r="F16" s="177"/>
      <c r="G16" s="221"/>
      <c r="H16" s="158">
        <v>0</v>
      </c>
      <c r="I16" s="159">
        <v>0</v>
      </c>
      <c r="J16" s="203">
        <f t="shared" ref="J16:J58" si="2">H16+I16</f>
        <v>0</v>
      </c>
      <c r="K16" s="158">
        <v>0</v>
      </c>
      <c r="L16" s="159">
        <v>43805320</v>
      </c>
      <c r="M16" s="203">
        <f t="shared" ref="M16:M58" si="3">K16+L16</f>
        <v>43805320</v>
      </c>
      <c r="N16" s="173"/>
    </row>
    <row r="17" spans="1:14" x14ac:dyDescent="0.25">
      <c r="A17" s="164"/>
      <c r="B17" s="176"/>
      <c r="C17" s="184"/>
      <c r="D17" s="177" t="s">
        <v>192</v>
      </c>
      <c r="E17" s="177"/>
      <c r="F17" s="177"/>
      <c r="G17" s="221"/>
      <c r="H17" s="158">
        <v>48787858</v>
      </c>
      <c r="I17" s="159">
        <v>213094161</v>
      </c>
      <c r="J17" s="203">
        <f t="shared" si="2"/>
        <v>261882019</v>
      </c>
      <c r="K17" s="158">
        <v>49443068</v>
      </c>
      <c r="L17" s="159">
        <v>158695939</v>
      </c>
      <c r="M17" s="204">
        <f t="shared" si="3"/>
        <v>208139007</v>
      </c>
      <c r="N17" s="173"/>
    </row>
    <row r="18" spans="1:14" x14ac:dyDescent="0.25">
      <c r="A18" s="164"/>
      <c r="B18" s="176"/>
      <c r="C18" s="184"/>
      <c r="D18" s="177" t="s">
        <v>217</v>
      </c>
      <c r="E18" s="177"/>
      <c r="F18" s="177"/>
      <c r="G18" s="222"/>
      <c r="H18" s="158">
        <v>0</v>
      </c>
      <c r="I18" s="159">
        <v>0</v>
      </c>
      <c r="J18" s="203">
        <f t="shared" si="2"/>
        <v>0</v>
      </c>
      <c r="K18" s="158">
        <v>0</v>
      </c>
      <c r="L18" s="159">
        <v>0</v>
      </c>
      <c r="M18" s="203">
        <f t="shared" si="3"/>
        <v>0</v>
      </c>
      <c r="N18" s="173"/>
    </row>
    <row r="19" spans="1:14" s="155" customFormat="1" ht="16.5" thickBot="1" x14ac:dyDescent="0.3">
      <c r="A19" s="172"/>
      <c r="B19" s="181" t="s">
        <v>15</v>
      </c>
      <c r="C19" s="183" t="s">
        <v>193</v>
      </c>
      <c r="D19" s="178"/>
      <c r="E19" s="178"/>
      <c r="F19" s="178"/>
      <c r="G19" s="220" t="s">
        <v>185</v>
      </c>
      <c r="H19" s="207">
        <f>H20+H21+H22+H23</f>
        <v>43995445</v>
      </c>
      <c r="I19" s="208">
        <f>I20+I21+I22+I23</f>
        <v>67040276</v>
      </c>
      <c r="J19" s="201">
        <f t="shared" si="2"/>
        <v>111035721</v>
      </c>
      <c r="K19" s="207">
        <f>K20+K21+K22+K23</f>
        <v>13569555</v>
      </c>
      <c r="L19" s="208">
        <f>L20+L21+L22+L23</f>
        <v>40296391</v>
      </c>
      <c r="M19" s="201">
        <f t="shared" si="3"/>
        <v>53865946</v>
      </c>
      <c r="N19" s="174"/>
    </row>
    <row r="20" spans="1:14" x14ac:dyDescent="0.25">
      <c r="A20" s="164"/>
      <c r="B20" s="176"/>
      <c r="C20" s="182" t="s">
        <v>5</v>
      </c>
      <c r="D20" s="177" t="s">
        <v>18</v>
      </c>
      <c r="E20" s="177"/>
      <c r="F20" s="177"/>
      <c r="G20" s="219"/>
      <c r="H20" s="156">
        <v>0</v>
      </c>
      <c r="I20" s="157">
        <v>0</v>
      </c>
      <c r="J20" s="202">
        <f t="shared" si="2"/>
        <v>0</v>
      </c>
      <c r="K20" s="156">
        <v>0</v>
      </c>
      <c r="L20" s="157">
        <v>0</v>
      </c>
      <c r="M20" s="202">
        <f t="shared" si="3"/>
        <v>0</v>
      </c>
      <c r="N20" s="173"/>
    </row>
    <row r="21" spans="1:14" x14ac:dyDescent="0.25">
      <c r="A21" s="164"/>
      <c r="B21" s="176"/>
      <c r="C21" s="182" t="s">
        <v>7</v>
      </c>
      <c r="D21" s="177" t="s">
        <v>19</v>
      </c>
      <c r="E21" s="177"/>
      <c r="F21" s="177"/>
      <c r="G21" s="219"/>
      <c r="H21" s="156">
        <v>43995445</v>
      </c>
      <c r="I21" s="157">
        <v>4490900</v>
      </c>
      <c r="J21" s="202">
        <f t="shared" si="2"/>
        <v>48486345</v>
      </c>
      <c r="K21" s="156">
        <v>13569555</v>
      </c>
      <c r="L21" s="157">
        <v>0</v>
      </c>
      <c r="M21" s="202">
        <f t="shared" si="3"/>
        <v>13569555</v>
      </c>
      <c r="N21" s="173"/>
    </row>
    <row r="22" spans="1:14" x14ac:dyDescent="0.25">
      <c r="A22" s="164"/>
      <c r="B22" s="176"/>
      <c r="C22" s="182" t="s">
        <v>9</v>
      </c>
      <c r="D22" s="177" t="s">
        <v>20</v>
      </c>
      <c r="E22" s="177"/>
      <c r="F22" s="177"/>
      <c r="G22" s="219"/>
      <c r="H22" s="156">
        <v>0</v>
      </c>
      <c r="I22" s="157">
        <v>0</v>
      </c>
      <c r="J22" s="202">
        <f t="shared" si="2"/>
        <v>0</v>
      </c>
      <c r="K22" s="156">
        <v>0</v>
      </c>
      <c r="L22" s="157">
        <v>0</v>
      </c>
      <c r="M22" s="202">
        <f t="shared" si="3"/>
        <v>0</v>
      </c>
      <c r="N22" s="173"/>
    </row>
    <row r="23" spans="1:14" x14ac:dyDescent="0.25">
      <c r="A23" s="164"/>
      <c r="B23" s="176"/>
      <c r="C23" s="182" t="s">
        <v>21</v>
      </c>
      <c r="D23" s="185" t="s">
        <v>22</v>
      </c>
      <c r="E23" s="177"/>
      <c r="F23" s="177"/>
      <c r="G23" s="219"/>
      <c r="H23" s="156">
        <v>0</v>
      </c>
      <c r="I23" s="157">
        <v>62549376</v>
      </c>
      <c r="J23" s="202">
        <f t="shared" si="2"/>
        <v>62549376</v>
      </c>
      <c r="K23" s="156">
        <v>0</v>
      </c>
      <c r="L23" s="157">
        <v>40296391</v>
      </c>
      <c r="M23" s="202">
        <f t="shared" si="3"/>
        <v>40296391</v>
      </c>
      <c r="N23" s="173"/>
    </row>
    <row r="24" spans="1:14" s="155" customFormat="1" ht="16.5" thickBot="1" x14ac:dyDescent="0.3">
      <c r="A24" s="172"/>
      <c r="B24" s="181" t="s">
        <v>16</v>
      </c>
      <c r="C24" s="186" t="s">
        <v>194</v>
      </c>
      <c r="D24" s="178"/>
      <c r="E24" s="178"/>
      <c r="F24" s="178"/>
      <c r="G24" s="220" t="s">
        <v>187</v>
      </c>
      <c r="H24" s="207">
        <f>H25+H26</f>
        <v>150013387</v>
      </c>
      <c r="I24" s="208">
        <f>I25+I26</f>
        <v>81594635</v>
      </c>
      <c r="J24" s="201">
        <f t="shared" si="2"/>
        <v>231608022</v>
      </c>
      <c r="K24" s="207">
        <f>K25+K26</f>
        <v>156557249</v>
      </c>
      <c r="L24" s="208">
        <f>L25+L26</f>
        <v>155665760</v>
      </c>
      <c r="M24" s="201">
        <f t="shared" si="3"/>
        <v>312223009</v>
      </c>
      <c r="N24" s="174"/>
    </row>
    <row r="25" spans="1:14" x14ac:dyDescent="0.25">
      <c r="A25" s="164"/>
      <c r="B25" s="176"/>
      <c r="C25" s="182" t="s">
        <v>5</v>
      </c>
      <c r="D25" s="177" t="s">
        <v>24</v>
      </c>
      <c r="E25" s="177"/>
      <c r="F25" s="177"/>
      <c r="G25" s="219"/>
      <c r="H25" s="156">
        <v>108514602</v>
      </c>
      <c r="I25" s="157">
        <v>35025044</v>
      </c>
      <c r="J25" s="202">
        <f t="shared" si="2"/>
        <v>143539646</v>
      </c>
      <c r="K25" s="156">
        <v>112718995</v>
      </c>
      <c r="L25" s="157">
        <v>14796514</v>
      </c>
      <c r="M25" s="202">
        <f t="shared" si="3"/>
        <v>127515509</v>
      </c>
      <c r="N25" s="173"/>
    </row>
    <row r="26" spans="1:14" x14ac:dyDescent="0.25">
      <c r="A26" s="164"/>
      <c r="B26" s="176"/>
      <c r="C26" s="182" t="s">
        <v>7</v>
      </c>
      <c r="D26" s="177" t="s">
        <v>25</v>
      </c>
      <c r="E26" s="177"/>
      <c r="F26" s="177"/>
      <c r="G26" s="219"/>
      <c r="H26" s="156">
        <v>41498785</v>
      </c>
      <c r="I26" s="157">
        <v>46569591</v>
      </c>
      <c r="J26" s="202">
        <f t="shared" si="2"/>
        <v>88068376</v>
      </c>
      <c r="K26" s="156">
        <v>43838254</v>
      </c>
      <c r="L26" s="157">
        <v>140869246</v>
      </c>
      <c r="M26" s="202">
        <f t="shared" si="3"/>
        <v>184707500</v>
      </c>
      <c r="N26" s="173"/>
    </row>
    <row r="27" spans="1:14" s="155" customFormat="1" ht="16.5" thickBot="1" x14ac:dyDescent="0.3">
      <c r="A27" s="172"/>
      <c r="B27" s="181" t="s">
        <v>17</v>
      </c>
      <c r="C27" s="186" t="s">
        <v>196</v>
      </c>
      <c r="D27" s="178"/>
      <c r="E27" s="178"/>
      <c r="F27" s="178"/>
      <c r="G27" s="220" t="s">
        <v>189</v>
      </c>
      <c r="H27" s="207">
        <f>H28+H31+H34</f>
        <v>0</v>
      </c>
      <c r="I27" s="208">
        <f>I28+I31+I34</f>
        <v>0</v>
      </c>
      <c r="J27" s="201">
        <f t="shared" si="2"/>
        <v>0</v>
      </c>
      <c r="K27" s="207">
        <f>K28+K31+K34</f>
        <v>0</v>
      </c>
      <c r="L27" s="208">
        <f>L28+L31+L34</f>
        <v>0</v>
      </c>
      <c r="M27" s="201">
        <f t="shared" si="3"/>
        <v>0</v>
      </c>
      <c r="N27" s="174"/>
    </row>
    <row r="28" spans="1:14" x14ac:dyDescent="0.25">
      <c r="A28" s="164"/>
      <c r="B28" s="176"/>
      <c r="C28" s="182" t="s">
        <v>5</v>
      </c>
      <c r="D28" s="185" t="s">
        <v>157</v>
      </c>
      <c r="E28" s="177"/>
      <c r="F28" s="177"/>
      <c r="G28" s="219"/>
      <c r="H28" s="209">
        <f>H29+H30</f>
        <v>0</v>
      </c>
      <c r="I28" s="210">
        <f>I29+I30</f>
        <v>0</v>
      </c>
      <c r="J28" s="202">
        <f t="shared" si="2"/>
        <v>0</v>
      </c>
      <c r="K28" s="209">
        <f>K29+K30</f>
        <v>0</v>
      </c>
      <c r="L28" s="210">
        <f>L29+L30</f>
        <v>0</v>
      </c>
      <c r="M28" s="202">
        <f t="shared" si="3"/>
        <v>0</v>
      </c>
      <c r="N28" s="173"/>
    </row>
    <row r="29" spans="1:14" x14ac:dyDescent="0.25">
      <c r="A29" s="164"/>
      <c r="B29" s="176"/>
      <c r="C29" s="182"/>
      <c r="D29" s="185" t="s">
        <v>27</v>
      </c>
      <c r="E29" s="177"/>
      <c r="F29" s="177"/>
      <c r="G29" s="223"/>
      <c r="H29" s="146">
        <v>131494</v>
      </c>
      <c r="I29" s="160">
        <v>57251</v>
      </c>
      <c r="J29" s="202">
        <f t="shared" si="2"/>
        <v>188745</v>
      </c>
      <c r="K29" s="146">
        <v>57582</v>
      </c>
      <c r="L29" s="160">
        <v>97974</v>
      </c>
      <c r="M29" s="202">
        <f t="shared" si="3"/>
        <v>155556</v>
      </c>
      <c r="N29" s="173"/>
    </row>
    <row r="30" spans="1:14" x14ac:dyDescent="0.25">
      <c r="A30" s="164"/>
      <c r="B30" s="176"/>
      <c r="C30" s="182"/>
      <c r="D30" s="185" t="s">
        <v>28</v>
      </c>
      <c r="E30" s="177"/>
      <c r="F30" s="177"/>
      <c r="G30" s="224"/>
      <c r="H30" s="161">
        <v>-131494</v>
      </c>
      <c r="I30" s="162">
        <v>-57251</v>
      </c>
      <c r="J30" s="202">
        <f t="shared" si="2"/>
        <v>-188745</v>
      </c>
      <c r="K30" s="161">
        <v>-57582</v>
      </c>
      <c r="L30" s="162">
        <v>-97974</v>
      </c>
      <c r="M30" s="202">
        <f t="shared" si="3"/>
        <v>-155556</v>
      </c>
      <c r="N30" s="173"/>
    </row>
    <row r="31" spans="1:14" x14ac:dyDescent="0.25">
      <c r="A31" s="164"/>
      <c r="B31" s="176"/>
      <c r="C31" s="182" t="s">
        <v>7</v>
      </c>
      <c r="D31" s="185" t="s">
        <v>29</v>
      </c>
      <c r="E31" s="177"/>
      <c r="F31" s="177"/>
      <c r="G31" s="225"/>
      <c r="H31" s="211">
        <f>H32+H33</f>
        <v>0</v>
      </c>
      <c r="I31" s="210">
        <f>I32+I33</f>
        <v>0</v>
      </c>
      <c r="J31" s="202">
        <f t="shared" si="2"/>
        <v>0</v>
      </c>
      <c r="K31" s="211">
        <f>K32+K33</f>
        <v>0</v>
      </c>
      <c r="L31" s="210">
        <f>L32+L33</f>
        <v>0</v>
      </c>
      <c r="M31" s="202">
        <f t="shared" si="3"/>
        <v>0</v>
      </c>
      <c r="N31" s="173"/>
    </row>
    <row r="32" spans="1:14" x14ac:dyDescent="0.25">
      <c r="A32" s="164"/>
      <c r="B32" s="176"/>
      <c r="C32" s="182"/>
      <c r="D32" s="185" t="s">
        <v>27</v>
      </c>
      <c r="E32" s="177"/>
      <c r="F32" s="177"/>
      <c r="G32" s="223"/>
      <c r="H32" s="146">
        <v>139615</v>
      </c>
      <c r="I32" s="160">
        <v>499078</v>
      </c>
      <c r="J32" s="202">
        <f t="shared" si="2"/>
        <v>638693</v>
      </c>
      <c r="K32" s="146">
        <v>72612</v>
      </c>
      <c r="L32" s="160">
        <v>652268</v>
      </c>
      <c r="M32" s="202">
        <f t="shared" si="3"/>
        <v>724880</v>
      </c>
      <c r="N32" s="173"/>
    </row>
    <row r="33" spans="1:14" x14ac:dyDescent="0.25">
      <c r="A33" s="164"/>
      <c r="B33" s="176"/>
      <c r="C33" s="182"/>
      <c r="D33" s="185" t="s">
        <v>28</v>
      </c>
      <c r="E33" s="177"/>
      <c r="F33" s="177"/>
      <c r="G33" s="224"/>
      <c r="H33" s="161">
        <v>-139615</v>
      </c>
      <c r="I33" s="162">
        <v>-499078</v>
      </c>
      <c r="J33" s="202">
        <f t="shared" si="2"/>
        <v>-638693</v>
      </c>
      <c r="K33" s="161">
        <v>-72612</v>
      </c>
      <c r="L33" s="162">
        <v>-652268</v>
      </c>
      <c r="M33" s="202">
        <f t="shared" si="3"/>
        <v>-724880</v>
      </c>
      <c r="N33" s="173"/>
    </row>
    <row r="34" spans="1:14" x14ac:dyDescent="0.25">
      <c r="A34" s="164"/>
      <c r="B34" s="176"/>
      <c r="C34" s="187" t="s">
        <v>9</v>
      </c>
      <c r="D34" s="185" t="s">
        <v>30</v>
      </c>
      <c r="E34" s="177"/>
      <c r="F34" s="177"/>
      <c r="G34" s="219"/>
      <c r="H34" s="209">
        <f>H35+H36</f>
        <v>0</v>
      </c>
      <c r="I34" s="210">
        <f>I35+I36</f>
        <v>0</v>
      </c>
      <c r="J34" s="202">
        <f t="shared" si="2"/>
        <v>0</v>
      </c>
      <c r="K34" s="209">
        <f>K35+K36</f>
        <v>0</v>
      </c>
      <c r="L34" s="210">
        <f>L35+L36</f>
        <v>0</v>
      </c>
      <c r="M34" s="202">
        <f t="shared" si="3"/>
        <v>0</v>
      </c>
      <c r="N34" s="173"/>
    </row>
    <row r="35" spans="1:14" x14ac:dyDescent="0.25">
      <c r="A35" s="164"/>
      <c r="B35" s="176"/>
      <c r="C35" s="182"/>
      <c r="D35" s="185" t="s">
        <v>27</v>
      </c>
      <c r="E35" s="177"/>
      <c r="F35" s="177"/>
      <c r="G35" s="223"/>
      <c r="H35" s="146">
        <v>1717557</v>
      </c>
      <c r="I35" s="160">
        <v>2222608</v>
      </c>
      <c r="J35" s="202">
        <f t="shared" si="2"/>
        <v>3940165</v>
      </c>
      <c r="K35" s="146">
        <v>1000382</v>
      </c>
      <c r="L35" s="160">
        <v>1450153</v>
      </c>
      <c r="M35" s="202">
        <f t="shared" si="3"/>
        <v>2450535</v>
      </c>
      <c r="N35" s="173"/>
    </row>
    <row r="36" spans="1:14" x14ac:dyDescent="0.25">
      <c r="A36" s="164"/>
      <c r="B36" s="176"/>
      <c r="C36" s="182"/>
      <c r="D36" s="177" t="s">
        <v>31</v>
      </c>
      <c r="E36" s="177"/>
      <c r="F36" s="177"/>
      <c r="G36" s="224"/>
      <c r="H36" s="161">
        <v>-1717557</v>
      </c>
      <c r="I36" s="162">
        <v>-2222608</v>
      </c>
      <c r="J36" s="202">
        <f t="shared" si="2"/>
        <v>-3940165</v>
      </c>
      <c r="K36" s="161">
        <v>-1000382</v>
      </c>
      <c r="L36" s="162">
        <v>-1450153</v>
      </c>
      <c r="M36" s="202">
        <f t="shared" si="3"/>
        <v>-2450535</v>
      </c>
      <c r="N36" s="173"/>
    </row>
    <row r="37" spans="1:14" s="155" customFormat="1" ht="16.5" thickBot="1" x14ac:dyDescent="0.3">
      <c r="A37" s="172"/>
      <c r="B37" s="181" t="s">
        <v>23</v>
      </c>
      <c r="C37" s="183" t="s">
        <v>33</v>
      </c>
      <c r="D37" s="178"/>
      <c r="E37" s="178"/>
      <c r="F37" s="178"/>
      <c r="G37" s="220"/>
      <c r="H37" s="207">
        <f>H38+H39+H40</f>
        <v>2940187</v>
      </c>
      <c r="I37" s="208">
        <f>I38+I39+I40</f>
        <v>1893147</v>
      </c>
      <c r="J37" s="201">
        <f t="shared" si="2"/>
        <v>4833334</v>
      </c>
      <c r="K37" s="207">
        <f>K38+K39+K40</f>
        <v>2738111</v>
      </c>
      <c r="L37" s="208">
        <f>L38+L39+L40</f>
        <v>3001906</v>
      </c>
      <c r="M37" s="201">
        <f t="shared" si="3"/>
        <v>5740017</v>
      </c>
      <c r="N37" s="174"/>
    </row>
    <row r="38" spans="1:14" x14ac:dyDescent="0.25">
      <c r="A38" s="164"/>
      <c r="B38" s="176"/>
      <c r="C38" s="182" t="s">
        <v>5</v>
      </c>
      <c r="D38" s="177" t="s">
        <v>34</v>
      </c>
      <c r="E38" s="177"/>
      <c r="F38" s="177"/>
      <c r="G38" s="219"/>
      <c r="H38" s="156">
        <v>688739</v>
      </c>
      <c r="I38" s="157">
        <v>871045</v>
      </c>
      <c r="J38" s="202">
        <f t="shared" si="2"/>
        <v>1559784</v>
      </c>
      <c r="K38" s="156">
        <v>478749</v>
      </c>
      <c r="L38" s="157">
        <v>2265109</v>
      </c>
      <c r="M38" s="202">
        <f t="shared" si="3"/>
        <v>2743858</v>
      </c>
      <c r="N38" s="173"/>
    </row>
    <row r="39" spans="1:14" x14ac:dyDescent="0.25">
      <c r="A39" s="164"/>
      <c r="B39" s="176"/>
      <c r="C39" s="182" t="s">
        <v>7</v>
      </c>
      <c r="D39" s="177" t="s">
        <v>35</v>
      </c>
      <c r="E39" s="177"/>
      <c r="F39" s="177"/>
      <c r="G39" s="219"/>
      <c r="H39" s="156">
        <v>1130608</v>
      </c>
      <c r="I39" s="157">
        <v>842332</v>
      </c>
      <c r="J39" s="202">
        <f t="shared" si="2"/>
        <v>1972940</v>
      </c>
      <c r="K39" s="156">
        <v>1019307</v>
      </c>
      <c r="L39" s="157">
        <v>674165</v>
      </c>
      <c r="M39" s="202">
        <f t="shared" si="3"/>
        <v>1693472</v>
      </c>
      <c r="N39" s="173"/>
    </row>
    <row r="40" spans="1:14" x14ac:dyDescent="0.25">
      <c r="A40" s="164"/>
      <c r="B40" s="176"/>
      <c r="C40" s="182" t="s">
        <v>9</v>
      </c>
      <c r="D40" s="177" t="s">
        <v>10</v>
      </c>
      <c r="E40" s="177"/>
      <c r="F40" s="177"/>
      <c r="G40" s="219"/>
      <c r="H40" s="156">
        <v>1120840</v>
      </c>
      <c r="I40" s="157">
        <v>179770</v>
      </c>
      <c r="J40" s="202">
        <f t="shared" si="2"/>
        <v>1300610</v>
      </c>
      <c r="K40" s="156">
        <v>1240055</v>
      </c>
      <c r="L40" s="157">
        <v>62632</v>
      </c>
      <c r="M40" s="202">
        <f t="shared" si="3"/>
        <v>1302687</v>
      </c>
      <c r="N40" s="173"/>
    </row>
    <row r="41" spans="1:14" s="155" customFormat="1" ht="16.5" thickBot="1" x14ac:dyDescent="0.3">
      <c r="A41" s="172"/>
      <c r="B41" s="181" t="s">
        <v>26</v>
      </c>
      <c r="C41" s="183" t="s">
        <v>145</v>
      </c>
      <c r="D41" s="178"/>
      <c r="E41" s="178"/>
      <c r="F41" s="178"/>
      <c r="G41" s="220"/>
      <c r="H41" s="207">
        <f>H42+H43</f>
        <v>0</v>
      </c>
      <c r="I41" s="208">
        <f>I42+I43</f>
        <v>0</v>
      </c>
      <c r="J41" s="201">
        <f t="shared" si="2"/>
        <v>0</v>
      </c>
      <c r="K41" s="207">
        <f>K42+K43</f>
        <v>0</v>
      </c>
      <c r="L41" s="208">
        <f>L42+L43</f>
        <v>0</v>
      </c>
      <c r="M41" s="201">
        <f t="shared" si="3"/>
        <v>0</v>
      </c>
      <c r="N41" s="174"/>
    </row>
    <row r="42" spans="1:14" x14ac:dyDescent="0.25">
      <c r="A42" s="164"/>
      <c r="B42" s="176"/>
      <c r="C42" s="182" t="s">
        <v>5</v>
      </c>
      <c r="D42" s="177" t="s">
        <v>37</v>
      </c>
      <c r="E42" s="177"/>
      <c r="F42" s="177"/>
      <c r="G42" s="219"/>
      <c r="H42" s="156">
        <v>0</v>
      </c>
      <c r="I42" s="157">
        <v>0</v>
      </c>
      <c r="J42" s="202">
        <f t="shared" si="2"/>
        <v>0</v>
      </c>
      <c r="K42" s="156">
        <v>0</v>
      </c>
      <c r="L42" s="157">
        <v>0</v>
      </c>
      <c r="M42" s="202">
        <f t="shared" si="3"/>
        <v>0</v>
      </c>
      <c r="N42" s="173"/>
    </row>
    <row r="43" spans="1:14" x14ac:dyDescent="0.25">
      <c r="A43" s="164"/>
      <c r="B43" s="176"/>
      <c r="C43" s="182" t="s">
        <v>7</v>
      </c>
      <c r="D43" s="177" t="s">
        <v>38</v>
      </c>
      <c r="E43" s="177"/>
      <c r="F43" s="177"/>
      <c r="G43" s="219"/>
      <c r="H43" s="156">
        <v>0</v>
      </c>
      <c r="I43" s="157">
        <v>0</v>
      </c>
      <c r="J43" s="202">
        <f t="shared" si="2"/>
        <v>0</v>
      </c>
      <c r="K43" s="156">
        <v>0</v>
      </c>
      <c r="L43" s="157">
        <v>0</v>
      </c>
      <c r="M43" s="202">
        <f t="shared" si="3"/>
        <v>0</v>
      </c>
      <c r="N43" s="173"/>
    </row>
    <row r="44" spans="1:14" s="155" customFormat="1" ht="16.5" thickBot="1" x14ac:dyDescent="0.3">
      <c r="A44" s="172"/>
      <c r="B44" s="181" t="s">
        <v>32</v>
      </c>
      <c r="C44" s="186" t="s">
        <v>146</v>
      </c>
      <c r="D44" s="178"/>
      <c r="E44" s="178"/>
      <c r="F44" s="178"/>
      <c r="G44" s="220"/>
      <c r="H44" s="153">
        <v>21621900</v>
      </c>
      <c r="I44" s="154">
        <v>48067759</v>
      </c>
      <c r="J44" s="201">
        <f t="shared" si="2"/>
        <v>69689659</v>
      </c>
      <c r="K44" s="153">
        <v>18369991</v>
      </c>
      <c r="L44" s="154">
        <v>41201229</v>
      </c>
      <c r="M44" s="201">
        <f t="shared" si="3"/>
        <v>59571220</v>
      </c>
      <c r="N44" s="174"/>
    </row>
    <row r="45" spans="1:14" s="155" customFormat="1" ht="16.5" thickBot="1" x14ac:dyDescent="0.3">
      <c r="A45" s="172"/>
      <c r="B45" s="188" t="s">
        <v>36</v>
      </c>
      <c r="C45" s="183" t="s">
        <v>198</v>
      </c>
      <c r="D45" s="178"/>
      <c r="E45" s="178"/>
      <c r="F45" s="178"/>
      <c r="G45" s="220" t="s">
        <v>195</v>
      </c>
      <c r="H45" s="153">
        <v>214928</v>
      </c>
      <c r="I45" s="154">
        <v>2557195</v>
      </c>
      <c r="J45" s="201">
        <f t="shared" si="2"/>
        <v>2772123</v>
      </c>
      <c r="K45" s="153">
        <v>113083</v>
      </c>
      <c r="L45" s="154">
        <v>2355660</v>
      </c>
      <c r="M45" s="201">
        <f t="shared" si="3"/>
        <v>2468743</v>
      </c>
      <c r="N45" s="174"/>
    </row>
    <row r="46" spans="1:14" s="155" customFormat="1" ht="16.5" thickBot="1" x14ac:dyDescent="0.3">
      <c r="A46" s="172"/>
      <c r="B46" s="188" t="s">
        <v>39</v>
      </c>
      <c r="C46" s="183" t="s">
        <v>200</v>
      </c>
      <c r="D46" s="178"/>
      <c r="E46" s="178"/>
      <c r="F46" s="178"/>
      <c r="G46" s="220" t="s">
        <v>197</v>
      </c>
      <c r="H46" s="207">
        <f>H47+H48</f>
        <v>0</v>
      </c>
      <c r="I46" s="208">
        <f>I47+I48</f>
        <v>0</v>
      </c>
      <c r="J46" s="201">
        <f t="shared" si="2"/>
        <v>0</v>
      </c>
      <c r="K46" s="207">
        <f>K47+K48</f>
        <v>0</v>
      </c>
      <c r="L46" s="208">
        <f>L47+L48</f>
        <v>0</v>
      </c>
      <c r="M46" s="201">
        <f t="shared" si="3"/>
        <v>0</v>
      </c>
      <c r="N46" s="174"/>
    </row>
    <row r="47" spans="1:14" x14ac:dyDescent="0.25">
      <c r="A47" s="164"/>
      <c r="B47" s="176"/>
      <c r="C47" s="182" t="s">
        <v>5</v>
      </c>
      <c r="D47" s="177" t="s">
        <v>42</v>
      </c>
      <c r="E47" s="177"/>
      <c r="F47" s="177"/>
      <c r="G47" s="219"/>
      <c r="H47" s="156">
        <v>0</v>
      </c>
      <c r="I47" s="157">
        <v>0</v>
      </c>
      <c r="J47" s="202">
        <f t="shared" si="2"/>
        <v>0</v>
      </c>
      <c r="K47" s="156">
        <v>0</v>
      </c>
      <c r="L47" s="157">
        <v>0</v>
      </c>
      <c r="M47" s="202">
        <f t="shared" si="3"/>
        <v>0</v>
      </c>
      <c r="N47" s="173"/>
    </row>
    <row r="48" spans="1:14" x14ac:dyDescent="0.25">
      <c r="A48" s="164"/>
      <c r="B48" s="176"/>
      <c r="C48" s="182" t="s">
        <v>7</v>
      </c>
      <c r="D48" s="177" t="s">
        <v>43</v>
      </c>
      <c r="E48" s="177"/>
      <c r="F48" s="177"/>
      <c r="G48" s="219"/>
      <c r="H48" s="156">
        <v>0</v>
      </c>
      <c r="I48" s="157">
        <v>0</v>
      </c>
      <c r="J48" s="202">
        <f t="shared" si="2"/>
        <v>0</v>
      </c>
      <c r="K48" s="156">
        <v>0</v>
      </c>
      <c r="L48" s="157">
        <v>0</v>
      </c>
      <c r="M48" s="202">
        <f t="shared" si="3"/>
        <v>0</v>
      </c>
      <c r="N48" s="173"/>
    </row>
    <row r="49" spans="1:16" s="155" customFormat="1" ht="16.5" thickBot="1" x14ac:dyDescent="0.3">
      <c r="A49" s="172"/>
      <c r="B49" s="189" t="s">
        <v>40</v>
      </c>
      <c r="C49" s="183" t="s">
        <v>201</v>
      </c>
      <c r="D49" s="178"/>
      <c r="E49" s="178"/>
      <c r="F49" s="178"/>
      <c r="G49" s="220" t="s">
        <v>197</v>
      </c>
      <c r="H49" s="207">
        <f>H50+H51</f>
        <v>6012495</v>
      </c>
      <c r="I49" s="208">
        <f>I50+I51</f>
        <v>112317094</v>
      </c>
      <c r="J49" s="201">
        <f t="shared" si="2"/>
        <v>118329589</v>
      </c>
      <c r="K49" s="207">
        <f>K50+K51</f>
        <v>5103491</v>
      </c>
      <c r="L49" s="208">
        <f>L50+L51</f>
        <v>90495066</v>
      </c>
      <c r="M49" s="201">
        <f t="shared" si="3"/>
        <v>95598557</v>
      </c>
      <c r="N49" s="174"/>
    </row>
    <row r="50" spans="1:16" x14ac:dyDescent="0.25">
      <c r="A50" s="164"/>
      <c r="B50" s="176"/>
      <c r="C50" s="182" t="s">
        <v>5</v>
      </c>
      <c r="D50" s="177" t="s">
        <v>45</v>
      </c>
      <c r="E50" s="177"/>
      <c r="F50" s="177"/>
      <c r="G50" s="219"/>
      <c r="H50" s="156">
        <v>6012495</v>
      </c>
      <c r="I50" s="157">
        <v>112317094</v>
      </c>
      <c r="J50" s="202">
        <f t="shared" si="2"/>
        <v>118329589</v>
      </c>
      <c r="K50" s="156">
        <v>5103491</v>
      </c>
      <c r="L50" s="157">
        <v>90495066</v>
      </c>
      <c r="M50" s="202">
        <f t="shared" si="3"/>
        <v>95598557</v>
      </c>
      <c r="N50" s="173"/>
    </row>
    <row r="51" spans="1:16" x14ac:dyDescent="0.25">
      <c r="A51" s="164"/>
      <c r="B51" s="176"/>
      <c r="C51" s="182" t="s">
        <v>7</v>
      </c>
      <c r="D51" s="177" t="s">
        <v>46</v>
      </c>
      <c r="E51" s="177"/>
      <c r="F51" s="177"/>
      <c r="G51" s="219"/>
      <c r="H51" s="156">
        <v>0</v>
      </c>
      <c r="I51" s="157">
        <v>0</v>
      </c>
      <c r="J51" s="202">
        <f t="shared" si="2"/>
        <v>0</v>
      </c>
      <c r="K51" s="156">
        <v>0</v>
      </c>
      <c r="L51" s="157">
        <v>0</v>
      </c>
      <c r="M51" s="202">
        <f t="shared" si="3"/>
        <v>0</v>
      </c>
      <c r="N51" s="173"/>
      <c r="P51" s="155"/>
    </row>
    <row r="52" spans="1:16" s="155" customFormat="1" ht="16.5" thickBot="1" x14ac:dyDescent="0.3">
      <c r="A52" s="172"/>
      <c r="B52" s="189" t="s">
        <v>41</v>
      </c>
      <c r="C52" s="183" t="s">
        <v>203</v>
      </c>
      <c r="D52" s="178"/>
      <c r="E52" s="178"/>
      <c r="F52" s="178"/>
      <c r="G52" s="220" t="s">
        <v>199</v>
      </c>
      <c r="H52" s="207">
        <f>H53+H54</f>
        <v>787654</v>
      </c>
      <c r="I52" s="208">
        <f>I53+I54</f>
        <v>41784416</v>
      </c>
      <c r="J52" s="201">
        <f t="shared" si="2"/>
        <v>42572070</v>
      </c>
      <c r="K52" s="207">
        <f>K53+K54</f>
        <v>37380436</v>
      </c>
      <c r="L52" s="208">
        <f>L53+L54</f>
        <v>39204172</v>
      </c>
      <c r="M52" s="201">
        <f t="shared" si="3"/>
        <v>76584608</v>
      </c>
      <c r="N52" s="174"/>
    </row>
    <row r="53" spans="1:16" x14ac:dyDescent="0.25">
      <c r="A53" s="164"/>
      <c r="B53" s="176"/>
      <c r="C53" s="182" t="s">
        <v>5</v>
      </c>
      <c r="D53" s="177" t="s">
        <v>20</v>
      </c>
      <c r="E53" s="177"/>
      <c r="F53" s="177"/>
      <c r="G53" s="219"/>
      <c r="H53" s="156">
        <v>45355</v>
      </c>
      <c r="I53" s="157">
        <v>0</v>
      </c>
      <c r="J53" s="202">
        <f t="shared" si="2"/>
        <v>45355</v>
      </c>
      <c r="K53" s="156">
        <v>45355</v>
      </c>
      <c r="L53" s="157">
        <v>0</v>
      </c>
      <c r="M53" s="202">
        <f t="shared" si="3"/>
        <v>45355</v>
      </c>
      <c r="N53" s="173"/>
      <c r="P53" s="155"/>
    </row>
    <row r="54" spans="1:16" x14ac:dyDescent="0.25">
      <c r="A54" s="164"/>
      <c r="B54" s="176"/>
      <c r="C54" s="182" t="s">
        <v>7</v>
      </c>
      <c r="D54" s="177" t="s">
        <v>48</v>
      </c>
      <c r="E54" s="177"/>
      <c r="F54" s="177"/>
      <c r="G54" s="219"/>
      <c r="H54" s="156">
        <v>742299</v>
      </c>
      <c r="I54" s="157">
        <v>41784416</v>
      </c>
      <c r="J54" s="202">
        <f t="shared" si="2"/>
        <v>42526715</v>
      </c>
      <c r="K54" s="156">
        <v>37335081</v>
      </c>
      <c r="L54" s="157">
        <v>39204172</v>
      </c>
      <c r="M54" s="202">
        <f t="shared" si="3"/>
        <v>76539253</v>
      </c>
      <c r="N54" s="173"/>
      <c r="P54" s="155"/>
    </row>
    <row r="55" spans="1:16" s="155" customFormat="1" ht="16.5" thickBot="1" x14ac:dyDescent="0.3">
      <c r="A55" s="172"/>
      <c r="B55" s="189" t="s">
        <v>44</v>
      </c>
      <c r="C55" s="183" t="s">
        <v>205</v>
      </c>
      <c r="D55" s="178"/>
      <c r="E55" s="178"/>
      <c r="F55" s="178"/>
      <c r="G55" s="220" t="s">
        <v>202</v>
      </c>
      <c r="H55" s="207">
        <f>H56+H57</f>
        <v>5883436</v>
      </c>
      <c r="I55" s="208">
        <f>I56+I57</f>
        <v>0</v>
      </c>
      <c r="J55" s="201">
        <f t="shared" si="2"/>
        <v>5883436</v>
      </c>
      <c r="K55" s="207">
        <f>K56+K57</f>
        <v>6046482</v>
      </c>
      <c r="L55" s="208">
        <f>L56+L57</f>
        <v>0</v>
      </c>
      <c r="M55" s="201">
        <f t="shared" si="3"/>
        <v>6046482</v>
      </c>
      <c r="N55" s="174"/>
    </row>
    <row r="56" spans="1:16" x14ac:dyDescent="0.25">
      <c r="A56" s="164"/>
      <c r="B56" s="176"/>
      <c r="C56" s="182" t="s">
        <v>5</v>
      </c>
      <c r="D56" s="177" t="s">
        <v>49</v>
      </c>
      <c r="E56" s="177"/>
      <c r="F56" s="177"/>
      <c r="G56" s="219"/>
      <c r="H56" s="156">
        <v>24063858</v>
      </c>
      <c r="I56" s="157">
        <v>0</v>
      </c>
      <c r="J56" s="202">
        <f t="shared" si="2"/>
        <v>24063858</v>
      </c>
      <c r="K56" s="156">
        <v>22751696</v>
      </c>
      <c r="L56" s="157">
        <v>0</v>
      </c>
      <c r="M56" s="202">
        <f t="shared" si="3"/>
        <v>22751696</v>
      </c>
      <c r="N56" s="173"/>
      <c r="P56" s="155"/>
    </row>
    <row r="57" spans="1:16" x14ac:dyDescent="0.25">
      <c r="A57" s="164"/>
      <c r="B57" s="176"/>
      <c r="C57" s="182" t="s">
        <v>7</v>
      </c>
      <c r="D57" s="177" t="s">
        <v>50</v>
      </c>
      <c r="E57" s="177"/>
      <c r="F57" s="177"/>
      <c r="G57" s="219"/>
      <c r="H57" s="156">
        <v>-18180422</v>
      </c>
      <c r="I57" s="157">
        <v>0</v>
      </c>
      <c r="J57" s="202">
        <f t="shared" si="2"/>
        <v>-18180422</v>
      </c>
      <c r="K57" s="156">
        <v>-16705214</v>
      </c>
      <c r="L57" s="157">
        <v>0</v>
      </c>
      <c r="M57" s="202">
        <f t="shared" si="3"/>
        <v>-16705214</v>
      </c>
      <c r="N57" s="173"/>
      <c r="P57" s="155"/>
    </row>
    <row r="58" spans="1:16" s="155" customFormat="1" ht="16.5" thickBot="1" x14ac:dyDescent="0.3">
      <c r="A58" s="172"/>
      <c r="B58" s="189" t="s">
        <v>47</v>
      </c>
      <c r="C58" s="183" t="s">
        <v>207</v>
      </c>
      <c r="D58" s="178"/>
      <c r="E58" s="178"/>
      <c r="F58" s="178"/>
      <c r="G58" s="220" t="s">
        <v>204</v>
      </c>
      <c r="H58" s="153">
        <v>686855</v>
      </c>
      <c r="I58" s="154">
        <v>653558</v>
      </c>
      <c r="J58" s="201">
        <f t="shared" si="2"/>
        <v>1340413</v>
      </c>
      <c r="K58" s="153">
        <v>704333</v>
      </c>
      <c r="L58" s="154">
        <v>429720</v>
      </c>
      <c r="M58" s="201">
        <f t="shared" si="3"/>
        <v>1134053</v>
      </c>
      <c r="N58" s="174"/>
    </row>
    <row r="59" spans="1:16" x14ac:dyDescent="0.25">
      <c r="A59" s="164"/>
      <c r="B59" s="176"/>
      <c r="C59" s="184"/>
      <c r="D59" s="177"/>
      <c r="E59" s="177"/>
      <c r="F59" s="177"/>
      <c r="G59" s="223"/>
      <c r="H59" s="146"/>
      <c r="I59" s="160"/>
      <c r="J59" s="205"/>
      <c r="K59" s="146"/>
      <c r="L59" s="160"/>
      <c r="M59" s="205"/>
      <c r="N59" s="173"/>
      <c r="P59" s="155"/>
    </row>
    <row r="60" spans="1:16" s="215" customFormat="1" ht="16.5" thickBot="1" x14ac:dyDescent="0.3">
      <c r="A60" s="172"/>
      <c r="B60" s="190"/>
      <c r="C60" s="191" t="s">
        <v>208</v>
      </c>
      <c r="D60" s="192"/>
      <c r="E60" s="192"/>
      <c r="F60" s="192"/>
      <c r="G60" s="226" t="s">
        <v>180</v>
      </c>
      <c r="H60" s="213">
        <f>H58+H55+H52+H49+H46+H45+H44+H41+H37+H27+H24+H19+H13+H9</f>
        <v>296974890</v>
      </c>
      <c r="I60" s="214">
        <f>I58+I55+I52+I49+I46+I45+I44+I41+I37+I27+I24+I19+I13+I9</f>
        <v>786850211</v>
      </c>
      <c r="J60" s="206">
        <f>H60+I60</f>
        <v>1083825101</v>
      </c>
      <c r="K60" s="213">
        <f>K58+K55+K52+K49+K46+K45+K44+K41+K37+K27+K24+K19+K13+K9</f>
        <v>319304514</v>
      </c>
      <c r="L60" s="214">
        <f>L58+L55+L52+L49+L46+L45+L44+L41+L37+L27+L24+L19+L13+L9</f>
        <v>688866359</v>
      </c>
      <c r="M60" s="206">
        <f>K60+L60</f>
        <v>1008170873</v>
      </c>
      <c r="N60" s="174"/>
    </row>
    <row r="61" spans="1:16" s="167" customFormat="1" ht="16.5" thickTop="1" x14ac:dyDescent="0.25">
      <c r="A61" s="164"/>
      <c r="B61" s="176" t="s">
        <v>160</v>
      </c>
      <c r="C61" s="184"/>
      <c r="D61" s="177"/>
      <c r="E61" s="177"/>
      <c r="F61" s="177"/>
      <c r="G61" s="196"/>
      <c r="H61" s="177"/>
      <c r="I61" s="177"/>
      <c r="J61" s="177"/>
      <c r="K61" s="177"/>
      <c r="L61" s="177"/>
      <c r="M61" s="177"/>
      <c r="N61" s="173"/>
    </row>
    <row r="62" spans="1:16" s="167" customFormat="1" ht="16.5" thickBot="1" x14ac:dyDescent="0.3">
      <c r="A62" s="164"/>
      <c r="B62" s="193"/>
      <c r="C62" s="194"/>
      <c r="D62" s="195"/>
      <c r="E62" s="195"/>
      <c r="F62" s="195"/>
      <c r="G62" s="197"/>
      <c r="H62" s="195"/>
      <c r="I62" s="195"/>
      <c r="J62" s="195"/>
      <c r="K62" s="195"/>
      <c r="L62" s="195"/>
      <c r="M62" s="195"/>
      <c r="N62" s="175"/>
    </row>
    <row r="63" spans="1:16" ht="16.5" thickTop="1" x14ac:dyDescent="0.25"/>
  </sheetData>
  <sheetProtection password="CC26" sheet="1"/>
  <mergeCells count="6">
    <mergeCell ref="F3:H3"/>
    <mergeCell ref="F4:H4"/>
    <mergeCell ref="F5:H5"/>
    <mergeCell ref="K6:M6"/>
    <mergeCell ref="C7:E7"/>
    <mergeCell ref="H6:J6"/>
  </mergeCells>
  <phoneticPr fontId="3" type="noConversion"/>
  <pageMargins left="0.75" right="0.75" top="1" bottom="1" header="0.5" footer="0.5"/>
  <pageSetup paperSize="9" scale="4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4"/>
  <sheetViews>
    <sheetView zoomScale="75" zoomScaleNormal="75" workbookViewId="0">
      <selection activeCell="K66" sqref="K66:L69"/>
    </sheetView>
  </sheetViews>
  <sheetFormatPr defaultRowHeight="15.75" x14ac:dyDescent="0.25"/>
  <cols>
    <col min="1" max="1" width="5" style="109" customWidth="1"/>
    <col min="2" max="3" width="9.140625" style="2"/>
    <col min="4" max="4" width="18.28515625" style="2" customWidth="1"/>
    <col min="5" max="5" width="9.140625" style="2"/>
    <col min="6" max="6" width="33.5703125" style="2" customWidth="1"/>
    <col min="7" max="7" width="10.7109375" style="60" customWidth="1"/>
    <col min="8" max="8" width="21.28515625" style="2" customWidth="1"/>
    <col min="9" max="9" width="22.5703125" style="2" customWidth="1"/>
    <col min="10" max="10" width="21.42578125" style="2" customWidth="1"/>
    <col min="11" max="11" width="20.28515625" style="2" customWidth="1"/>
    <col min="12" max="13" width="21.7109375" style="2" customWidth="1"/>
    <col min="14" max="14" width="4.42578125" style="137" customWidth="1"/>
    <col min="15" max="16384" width="9.140625" style="2"/>
  </cols>
  <sheetData>
    <row r="1" spans="1:14" ht="16.5" thickBot="1" x14ac:dyDescent="0.3"/>
    <row r="2" spans="1:14" ht="16.5" thickTop="1" x14ac:dyDescent="0.25">
      <c r="B2" s="119"/>
      <c r="C2" s="120"/>
      <c r="D2" s="121"/>
      <c r="E2" s="121"/>
      <c r="F2" s="121"/>
      <c r="G2" s="122"/>
      <c r="H2" s="121"/>
      <c r="I2" s="121"/>
      <c r="J2" s="121"/>
      <c r="K2" s="121"/>
      <c r="L2" s="121"/>
      <c r="M2" s="121"/>
      <c r="N2" s="123"/>
    </row>
    <row r="3" spans="1:14" s="61" customFormat="1" ht="15.75" customHeight="1" x14ac:dyDescent="0.25">
      <c r="A3" s="126"/>
      <c r="B3" s="124"/>
      <c r="C3" s="125"/>
      <c r="D3" s="126"/>
      <c r="E3" s="127"/>
      <c r="F3" s="253" t="str">
        <f>Aktifler!F3</f>
        <v>TÜRK BANKASI LİMİTED</v>
      </c>
      <c r="G3" s="253"/>
      <c r="H3" s="253"/>
      <c r="I3" s="126"/>
      <c r="J3" s="126"/>
      <c r="K3" s="128"/>
      <c r="L3" s="126"/>
      <c r="M3" s="128"/>
      <c r="N3" s="129"/>
    </row>
    <row r="4" spans="1:14" s="61" customFormat="1" x14ac:dyDescent="0.25">
      <c r="A4" s="126"/>
      <c r="B4" s="124"/>
      <c r="C4" s="125"/>
      <c r="D4" s="126"/>
      <c r="E4" s="127"/>
      <c r="F4" s="253" t="s">
        <v>226</v>
      </c>
      <c r="G4" s="253"/>
      <c r="H4" s="253"/>
      <c r="I4" s="125"/>
      <c r="J4" s="125"/>
      <c r="K4" s="125"/>
      <c r="L4" s="125"/>
      <c r="M4" s="125"/>
      <c r="N4" s="129"/>
    </row>
    <row r="5" spans="1:14" s="61" customFormat="1" x14ac:dyDescent="0.25">
      <c r="A5" s="126"/>
      <c r="B5" s="124"/>
      <c r="C5" s="125"/>
      <c r="D5" s="127"/>
      <c r="E5" s="130"/>
      <c r="F5" s="254" t="s">
        <v>228</v>
      </c>
      <c r="G5" s="254"/>
      <c r="H5" s="254"/>
      <c r="I5" s="125"/>
      <c r="J5" s="125"/>
      <c r="K5" s="125"/>
      <c r="L5" s="125"/>
      <c r="M5" s="125"/>
      <c r="N5" s="129"/>
    </row>
    <row r="6" spans="1:14" x14ac:dyDescent="0.25">
      <c r="B6" s="107"/>
      <c r="C6" s="109"/>
      <c r="D6" s="109"/>
      <c r="E6" s="109"/>
      <c r="F6" s="109"/>
      <c r="G6" s="108"/>
      <c r="H6" s="255" t="s">
        <v>0</v>
      </c>
      <c r="I6" s="252"/>
      <c r="J6" s="252"/>
      <c r="K6" s="255" t="s">
        <v>1</v>
      </c>
      <c r="L6" s="249"/>
      <c r="M6" s="249"/>
      <c r="N6" s="131"/>
    </row>
    <row r="7" spans="1:14" ht="22.5" customHeight="1" thickBot="1" x14ac:dyDescent="0.3">
      <c r="B7" s="107"/>
      <c r="C7" s="256" t="s">
        <v>51</v>
      </c>
      <c r="D7" s="251"/>
      <c r="E7" s="109"/>
      <c r="F7" s="109"/>
      <c r="G7" s="108" t="s">
        <v>164</v>
      </c>
      <c r="H7" s="109"/>
      <c r="I7" s="217" t="str">
        <f>Aktifler!I7</f>
        <v>(31/12/2017)</v>
      </c>
      <c r="J7" s="132"/>
      <c r="K7" s="109"/>
      <c r="L7" s="217" t="str">
        <f>Aktifler!L7</f>
        <v>(31/12/2016)</v>
      </c>
      <c r="M7" s="109"/>
      <c r="N7" s="131"/>
    </row>
    <row r="8" spans="1:14" ht="16.5" thickTop="1" x14ac:dyDescent="0.25">
      <c r="B8" s="100"/>
      <c r="C8" s="101"/>
      <c r="D8" s="102"/>
      <c r="E8" s="102"/>
      <c r="F8" s="103"/>
      <c r="G8" s="104"/>
      <c r="H8" s="133" t="s">
        <v>155</v>
      </c>
      <c r="I8" s="134" t="s">
        <v>156</v>
      </c>
      <c r="J8" s="135" t="s">
        <v>98</v>
      </c>
      <c r="K8" s="133" t="s">
        <v>155</v>
      </c>
      <c r="L8" s="134" t="s">
        <v>156</v>
      </c>
      <c r="M8" s="135" t="s">
        <v>98</v>
      </c>
      <c r="N8" s="131"/>
    </row>
    <row r="9" spans="1:14" s="64" customFormat="1" ht="16.5" thickBot="1" x14ac:dyDescent="0.3">
      <c r="A9" s="106"/>
      <c r="B9" s="105" t="s">
        <v>3</v>
      </c>
      <c r="C9" s="106" t="s">
        <v>165</v>
      </c>
      <c r="D9" s="106"/>
      <c r="E9" s="106"/>
      <c r="F9" s="106"/>
      <c r="G9" s="227" t="s">
        <v>206</v>
      </c>
      <c r="H9" s="92">
        <f>H10+H11+H12+H13+H14+H15</f>
        <v>263832399</v>
      </c>
      <c r="I9" s="93">
        <f>I10+I11+I12+I13+I14+I15</f>
        <v>607134523</v>
      </c>
      <c r="J9" s="81">
        <f t="shared" ref="J9:J57" si="0">H9+I9</f>
        <v>870966922</v>
      </c>
      <c r="K9" s="92">
        <f>K10+K11+K12+K13+K14+K15</f>
        <v>230274709</v>
      </c>
      <c r="L9" s="93">
        <f>L10+L11+L12+L13+L14+L15</f>
        <v>572664128</v>
      </c>
      <c r="M9" s="81">
        <f t="shared" ref="M9:M57" si="1">K9+L9</f>
        <v>802938837</v>
      </c>
      <c r="N9" s="136"/>
    </row>
    <row r="10" spans="1:14" x14ac:dyDescent="0.25">
      <c r="B10" s="107"/>
      <c r="C10" s="108" t="s">
        <v>5</v>
      </c>
      <c r="D10" s="109" t="s">
        <v>52</v>
      </c>
      <c r="E10" s="109"/>
      <c r="F10" s="109"/>
      <c r="G10" s="228"/>
      <c r="H10" s="65">
        <v>226672317</v>
      </c>
      <c r="I10" s="66">
        <v>516392210</v>
      </c>
      <c r="J10" s="82">
        <f t="shared" si="0"/>
        <v>743064527</v>
      </c>
      <c r="K10" s="65">
        <v>200496415</v>
      </c>
      <c r="L10" s="66">
        <v>453540837</v>
      </c>
      <c r="M10" s="82">
        <f t="shared" si="1"/>
        <v>654037252</v>
      </c>
      <c r="N10" s="131"/>
    </row>
    <row r="11" spans="1:14" x14ac:dyDescent="0.25">
      <c r="B11" s="107"/>
      <c r="C11" s="108" t="s">
        <v>7</v>
      </c>
      <c r="D11" s="110" t="s">
        <v>53</v>
      </c>
      <c r="E11" s="109"/>
      <c r="F11" s="109"/>
      <c r="G11" s="228"/>
      <c r="H11" s="65">
        <v>1605406</v>
      </c>
      <c r="I11" s="66">
        <v>71957</v>
      </c>
      <c r="J11" s="82">
        <f t="shared" si="0"/>
        <v>1677363</v>
      </c>
      <c r="K11" s="65">
        <v>2453572</v>
      </c>
      <c r="L11" s="66">
        <v>96761</v>
      </c>
      <c r="M11" s="82">
        <f t="shared" si="1"/>
        <v>2550333</v>
      </c>
      <c r="N11" s="131"/>
    </row>
    <row r="12" spans="1:14" x14ac:dyDescent="0.25">
      <c r="B12" s="107"/>
      <c r="C12" s="108" t="s">
        <v>9</v>
      </c>
      <c r="D12" s="109" t="s">
        <v>54</v>
      </c>
      <c r="E12" s="109"/>
      <c r="F12" s="109"/>
      <c r="G12" s="228"/>
      <c r="H12" s="65">
        <v>27638944</v>
      </c>
      <c r="I12" s="66">
        <v>88055663</v>
      </c>
      <c r="J12" s="82">
        <f t="shared" si="0"/>
        <v>115694607</v>
      </c>
      <c r="K12" s="65">
        <v>22042180</v>
      </c>
      <c r="L12" s="66">
        <v>117085659</v>
      </c>
      <c r="M12" s="82">
        <f t="shared" si="1"/>
        <v>139127839</v>
      </c>
      <c r="N12" s="131"/>
    </row>
    <row r="13" spans="1:14" x14ac:dyDescent="0.25">
      <c r="B13" s="107"/>
      <c r="C13" s="108" t="s">
        <v>21</v>
      </c>
      <c r="D13" s="109" t="s">
        <v>56</v>
      </c>
      <c r="E13" s="109"/>
      <c r="F13" s="109"/>
      <c r="G13" s="228"/>
      <c r="H13" s="65">
        <v>7887765</v>
      </c>
      <c r="I13" s="66">
        <v>2486153</v>
      </c>
      <c r="J13" s="82">
        <f t="shared" si="0"/>
        <v>10373918</v>
      </c>
      <c r="K13" s="65">
        <v>5243227</v>
      </c>
      <c r="L13" s="66">
        <v>1827092</v>
      </c>
      <c r="M13" s="82">
        <f t="shared" si="1"/>
        <v>7070319</v>
      </c>
      <c r="N13" s="131"/>
    </row>
    <row r="14" spans="1:14" x14ac:dyDescent="0.25">
      <c r="B14" s="107"/>
      <c r="C14" s="108" t="s">
        <v>55</v>
      </c>
      <c r="D14" s="109" t="s">
        <v>58</v>
      </c>
      <c r="E14" s="109"/>
      <c r="F14" s="109"/>
      <c r="G14" s="228"/>
      <c r="H14" s="65">
        <v>27967</v>
      </c>
      <c r="I14" s="66">
        <v>128540</v>
      </c>
      <c r="J14" s="82">
        <f t="shared" si="0"/>
        <v>156507</v>
      </c>
      <c r="K14" s="65">
        <v>39315</v>
      </c>
      <c r="L14" s="66">
        <v>113779</v>
      </c>
      <c r="M14" s="82">
        <f t="shared" si="1"/>
        <v>153094</v>
      </c>
      <c r="N14" s="131"/>
    </row>
    <row r="15" spans="1:14" x14ac:dyDescent="0.25">
      <c r="B15" s="107"/>
      <c r="C15" s="108" t="s">
        <v>57</v>
      </c>
      <c r="D15" s="109" t="s">
        <v>61</v>
      </c>
      <c r="E15" s="109"/>
      <c r="F15" s="109"/>
      <c r="G15" s="228"/>
      <c r="H15" s="65">
        <v>0</v>
      </c>
      <c r="I15" s="66">
        <v>0</v>
      </c>
      <c r="J15" s="82">
        <f t="shared" si="0"/>
        <v>0</v>
      </c>
      <c r="K15" s="65">
        <v>0</v>
      </c>
      <c r="L15" s="66">
        <v>0</v>
      </c>
      <c r="M15" s="82">
        <f t="shared" si="1"/>
        <v>0</v>
      </c>
      <c r="N15" s="131"/>
    </row>
    <row r="16" spans="1:14" s="64" customFormat="1" ht="16.5" thickBot="1" x14ac:dyDescent="0.3">
      <c r="A16" s="106"/>
      <c r="B16" s="105" t="s">
        <v>62</v>
      </c>
      <c r="C16" s="111" t="s">
        <v>218</v>
      </c>
      <c r="D16" s="106"/>
      <c r="E16" s="106"/>
      <c r="F16" s="106"/>
      <c r="G16" s="229" t="s">
        <v>166</v>
      </c>
      <c r="H16" s="67">
        <v>543020</v>
      </c>
      <c r="I16" s="68">
        <v>0</v>
      </c>
      <c r="J16" s="83">
        <f t="shared" si="0"/>
        <v>543020</v>
      </c>
      <c r="K16" s="67">
        <v>19231101</v>
      </c>
      <c r="L16" s="68">
        <v>0</v>
      </c>
      <c r="M16" s="83">
        <f t="shared" si="1"/>
        <v>19231101</v>
      </c>
      <c r="N16" s="136"/>
    </row>
    <row r="17" spans="1:14" s="64" customFormat="1" ht="16.5" thickBot="1" x14ac:dyDescent="0.3">
      <c r="A17" s="106"/>
      <c r="B17" s="105" t="s">
        <v>15</v>
      </c>
      <c r="C17" s="111" t="s">
        <v>169</v>
      </c>
      <c r="D17" s="106"/>
      <c r="E17" s="106"/>
      <c r="F17" s="106"/>
      <c r="G17" s="230" t="s">
        <v>167</v>
      </c>
      <c r="H17" s="94">
        <f>H18+H19</f>
        <v>0</v>
      </c>
      <c r="I17" s="95">
        <f>I18+I19</f>
        <v>18750000</v>
      </c>
      <c r="J17" s="84">
        <f t="shared" si="0"/>
        <v>18750000</v>
      </c>
      <c r="K17" s="94">
        <f>K18+K19</f>
        <v>0</v>
      </c>
      <c r="L17" s="95">
        <f>L18+L19</f>
        <v>17545000</v>
      </c>
      <c r="M17" s="84">
        <f t="shared" si="1"/>
        <v>17545000</v>
      </c>
      <c r="N17" s="136"/>
    </row>
    <row r="18" spans="1:14" x14ac:dyDescent="0.25">
      <c r="B18" s="107"/>
      <c r="C18" s="108" t="s">
        <v>5</v>
      </c>
      <c r="D18" s="109" t="s">
        <v>147</v>
      </c>
      <c r="E18" s="109"/>
      <c r="F18" s="109"/>
      <c r="G18" s="228"/>
      <c r="H18" s="65">
        <v>0</v>
      </c>
      <c r="I18" s="66">
        <v>0</v>
      </c>
      <c r="J18" s="82">
        <f t="shared" si="0"/>
        <v>0</v>
      </c>
      <c r="K18" s="65">
        <v>0</v>
      </c>
      <c r="L18" s="66">
        <v>0</v>
      </c>
      <c r="M18" s="82">
        <f t="shared" si="1"/>
        <v>0</v>
      </c>
      <c r="N18" s="131"/>
    </row>
    <row r="19" spans="1:14" x14ac:dyDescent="0.25">
      <c r="B19" s="107"/>
      <c r="C19" s="108" t="s">
        <v>7</v>
      </c>
      <c r="D19" s="109" t="s">
        <v>63</v>
      </c>
      <c r="E19" s="109"/>
      <c r="F19" s="109"/>
      <c r="G19" s="228"/>
      <c r="H19" s="96">
        <f>H20+H21+H22</f>
        <v>0</v>
      </c>
      <c r="I19" s="97">
        <f>I20+I21+I22</f>
        <v>18750000</v>
      </c>
      <c r="J19" s="82">
        <f t="shared" si="0"/>
        <v>18750000</v>
      </c>
      <c r="K19" s="96">
        <f>K20+K21+K22</f>
        <v>0</v>
      </c>
      <c r="L19" s="97">
        <f>L20+L21+L22</f>
        <v>17545000</v>
      </c>
      <c r="M19" s="82">
        <f t="shared" si="1"/>
        <v>17545000</v>
      </c>
      <c r="N19" s="131"/>
    </row>
    <row r="20" spans="1:14" x14ac:dyDescent="0.25">
      <c r="B20" s="107"/>
      <c r="C20" s="112"/>
      <c r="D20" s="110" t="s">
        <v>64</v>
      </c>
      <c r="E20" s="109"/>
      <c r="F20" s="109"/>
      <c r="G20" s="231"/>
      <c r="H20" s="69">
        <v>0</v>
      </c>
      <c r="I20" s="70">
        <v>0</v>
      </c>
      <c r="J20" s="85">
        <f t="shared" si="0"/>
        <v>0</v>
      </c>
      <c r="K20" s="69">
        <v>0</v>
      </c>
      <c r="L20" s="70">
        <v>0</v>
      </c>
      <c r="M20" s="85">
        <f t="shared" si="1"/>
        <v>0</v>
      </c>
      <c r="N20" s="131"/>
    </row>
    <row r="21" spans="1:14" x14ac:dyDescent="0.25">
      <c r="B21" s="107"/>
      <c r="C21" s="112"/>
      <c r="D21" s="110" t="s">
        <v>65</v>
      </c>
      <c r="E21" s="109"/>
      <c r="F21" s="109"/>
      <c r="G21" s="232"/>
      <c r="H21" s="69">
        <v>0</v>
      </c>
      <c r="I21" s="70">
        <v>0</v>
      </c>
      <c r="J21" s="86">
        <f t="shared" si="0"/>
        <v>0</v>
      </c>
      <c r="K21" s="69">
        <v>0</v>
      </c>
      <c r="L21" s="70">
        <v>0</v>
      </c>
      <c r="M21" s="86">
        <f t="shared" si="1"/>
        <v>0</v>
      </c>
      <c r="N21" s="131"/>
    </row>
    <row r="22" spans="1:14" x14ac:dyDescent="0.25">
      <c r="B22" s="107"/>
      <c r="C22" s="112"/>
      <c r="D22" s="109" t="s">
        <v>66</v>
      </c>
      <c r="E22" s="109"/>
      <c r="F22" s="109"/>
      <c r="G22" s="232"/>
      <c r="H22" s="69">
        <v>0</v>
      </c>
      <c r="I22" s="70">
        <v>18750000</v>
      </c>
      <c r="J22" s="86">
        <f t="shared" si="0"/>
        <v>18750000</v>
      </c>
      <c r="K22" s="69">
        <v>0</v>
      </c>
      <c r="L22" s="70">
        <v>17545000</v>
      </c>
      <c r="M22" s="86">
        <f t="shared" si="1"/>
        <v>17545000</v>
      </c>
      <c r="N22" s="131"/>
    </row>
    <row r="23" spans="1:14" s="64" customFormat="1" ht="16.5" thickBot="1" x14ac:dyDescent="0.3">
      <c r="A23" s="106"/>
      <c r="B23" s="105" t="s">
        <v>67</v>
      </c>
      <c r="C23" s="111" t="s">
        <v>173</v>
      </c>
      <c r="D23" s="106"/>
      <c r="E23" s="106"/>
      <c r="F23" s="106"/>
      <c r="G23" s="227" t="s">
        <v>168</v>
      </c>
      <c r="H23" s="62">
        <v>0</v>
      </c>
      <c r="I23" s="63">
        <v>0</v>
      </c>
      <c r="J23" s="81">
        <f t="shared" si="0"/>
        <v>0</v>
      </c>
      <c r="K23" s="62">
        <v>0</v>
      </c>
      <c r="L23" s="63">
        <v>0</v>
      </c>
      <c r="M23" s="81">
        <f t="shared" si="1"/>
        <v>0</v>
      </c>
      <c r="N23" s="136"/>
    </row>
    <row r="24" spans="1:14" s="64" customFormat="1" ht="16.5" thickBot="1" x14ac:dyDescent="0.3">
      <c r="A24" s="106"/>
      <c r="B24" s="105" t="s">
        <v>17</v>
      </c>
      <c r="C24" s="111" t="s">
        <v>171</v>
      </c>
      <c r="D24" s="106"/>
      <c r="E24" s="106"/>
      <c r="F24" s="106"/>
      <c r="G24" s="227" t="s">
        <v>172</v>
      </c>
      <c r="H24" s="92">
        <f>H25+H26+H27</f>
        <v>0</v>
      </c>
      <c r="I24" s="93">
        <f>I25+I26+I27</f>
        <v>0</v>
      </c>
      <c r="J24" s="81">
        <f t="shared" si="0"/>
        <v>0</v>
      </c>
      <c r="K24" s="92">
        <f>K25+K26+K27</f>
        <v>0</v>
      </c>
      <c r="L24" s="93">
        <f>L25+L26+L27</f>
        <v>0</v>
      </c>
      <c r="M24" s="81">
        <f t="shared" si="1"/>
        <v>0</v>
      </c>
      <c r="N24" s="136"/>
    </row>
    <row r="25" spans="1:14" x14ac:dyDescent="0.25">
      <c r="B25" s="107"/>
      <c r="C25" s="108" t="s">
        <v>5</v>
      </c>
      <c r="D25" s="109" t="s">
        <v>68</v>
      </c>
      <c r="E25" s="109"/>
      <c r="F25" s="109"/>
      <c r="G25" s="228"/>
      <c r="H25" s="65">
        <v>0</v>
      </c>
      <c r="I25" s="66">
        <v>0</v>
      </c>
      <c r="J25" s="82">
        <f t="shared" si="0"/>
        <v>0</v>
      </c>
      <c r="K25" s="65">
        <v>0</v>
      </c>
      <c r="L25" s="66">
        <v>0</v>
      </c>
      <c r="M25" s="82">
        <f t="shared" si="1"/>
        <v>0</v>
      </c>
      <c r="N25" s="131"/>
    </row>
    <row r="26" spans="1:14" x14ac:dyDescent="0.25">
      <c r="B26" s="107"/>
      <c r="C26" s="108" t="s">
        <v>7</v>
      </c>
      <c r="D26" s="109" t="s">
        <v>69</v>
      </c>
      <c r="E26" s="109"/>
      <c r="F26" s="109"/>
      <c r="G26" s="228"/>
      <c r="H26" s="65">
        <v>0</v>
      </c>
      <c r="I26" s="66">
        <v>0</v>
      </c>
      <c r="J26" s="82">
        <f t="shared" si="0"/>
        <v>0</v>
      </c>
      <c r="K26" s="65">
        <v>0</v>
      </c>
      <c r="L26" s="66">
        <v>0</v>
      </c>
      <c r="M26" s="82">
        <f t="shared" si="1"/>
        <v>0</v>
      </c>
      <c r="N26" s="131"/>
    </row>
    <row r="27" spans="1:14" x14ac:dyDescent="0.25">
      <c r="B27" s="107"/>
      <c r="C27" s="108" t="s">
        <v>9</v>
      </c>
      <c r="D27" s="109" t="s">
        <v>70</v>
      </c>
      <c r="E27" s="109"/>
      <c r="F27" s="109"/>
      <c r="G27" s="228"/>
      <c r="H27" s="65">
        <v>0</v>
      </c>
      <c r="I27" s="66">
        <v>0</v>
      </c>
      <c r="J27" s="82">
        <f t="shared" si="0"/>
        <v>0</v>
      </c>
      <c r="K27" s="65">
        <v>0</v>
      </c>
      <c r="L27" s="66">
        <v>0</v>
      </c>
      <c r="M27" s="82">
        <f t="shared" si="1"/>
        <v>0</v>
      </c>
      <c r="N27" s="131"/>
    </row>
    <row r="28" spans="1:14" s="64" customFormat="1" ht="16.5" thickBot="1" x14ac:dyDescent="0.3">
      <c r="A28" s="106"/>
      <c r="B28" s="105" t="s">
        <v>71</v>
      </c>
      <c r="C28" s="113" t="s">
        <v>72</v>
      </c>
      <c r="D28" s="106"/>
      <c r="E28" s="106"/>
      <c r="F28" s="106"/>
      <c r="G28" s="227"/>
      <c r="H28" s="92">
        <f>H29+H30+H31</f>
        <v>1046517</v>
      </c>
      <c r="I28" s="93">
        <f>I29+I30+I31</f>
        <v>2133475</v>
      </c>
      <c r="J28" s="81">
        <f t="shared" si="0"/>
        <v>3179992</v>
      </c>
      <c r="K28" s="92">
        <f>K29+K30+K31</f>
        <v>1002584</v>
      </c>
      <c r="L28" s="93">
        <f>L29+L30+L31</f>
        <v>2411690</v>
      </c>
      <c r="M28" s="81">
        <f t="shared" si="1"/>
        <v>3414274</v>
      </c>
      <c r="N28" s="136"/>
    </row>
    <row r="29" spans="1:14" x14ac:dyDescent="0.25">
      <c r="B29" s="107"/>
      <c r="C29" s="108" t="s">
        <v>5</v>
      </c>
      <c r="D29" s="109" t="s">
        <v>73</v>
      </c>
      <c r="E29" s="109"/>
      <c r="F29" s="109"/>
      <c r="G29" s="228"/>
      <c r="H29" s="65">
        <v>415222</v>
      </c>
      <c r="I29" s="66">
        <v>749876</v>
      </c>
      <c r="J29" s="82">
        <f t="shared" si="0"/>
        <v>1165098</v>
      </c>
      <c r="K29" s="65">
        <v>298878</v>
      </c>
      <c r="L29" s="66">
        <v>1010901</v>
      </c>
      <c r="M29" s="82">
        <f t="shared" si="1"/>
        <v>1309779</v>
      </c>
      <c r="N29" s="131"/>
    </row>
    <row r="30" spans="1:14" x14ac:dyDescent="0.25">
      <c r="B30" s="107"/>
      <c r="C30" s="108" t="s">
        <v>7</v>
      </c>
      <c r="D30" s="109" t="s">
        <v>74</v>
      </c>
      <c r="E30" s="109"/>
      <c r="F30" s="109"/>
      <c r="G30" s="228"/>
      <c r="H30" s="65">
        <v>0</v>
      </c>
      <c r="I30" s="66">
        <v>0</v>
      </c>
      <c r="J30" s="82">
        <f t="shared" si="0"/>
        <v>0</v>
      </c>
      <c r="K30" s="65">
        <v>0</v>
      </c>
      <c r="L30" s="66">
        <v>0</v>
      </c>
      <c r="M30" s="82">
        <f t="shared" si="1"/>
        <v>0</v>
      </c>
      <c r="N30" s="131"/>
    </row>
    <row r="31" spans="1:14" x14ac:dyDescent="0.25">
      <c r="B31" s="107"/>
      <c r="C31" s="108" t="s">
        <v>9</v>
      </c>
      <c r="D31" s="109" t="s">
        <v>10</v>
      </c>
      <c r="E31" s="109"/>
      <c r="F31" s="109"/>
      <c r="G31" s="228"/>
      <c r="H31" s="65">
        <v>631295</v>
      </c>
      <c r="I31" s="66">
        <v>1383599</v>
      </c>
      <c r="J31" s="82">
        <f t="shared" si="0"/>
        <v>2014894</v>
      </c>
      <c r="K31" s="65">
        <v>703706</v>
      </c>
      <c r="L31" s="66">
        <v>1400789</v>
      </c>
      <c r="M31" s="82">
        <f t="shared" si="1"/>
        <v>2104495</v>
      </c>
      <c r="N31" s="131"/>
    </row>
    <row r="32" spans="1:14" s="64" customFormat="1" ht="16.5" thickBot="1" x14ac:dyDescent="0.3">
      <c r="A32" s="106"/>
      <c r="B32" s="105" t="s">
        <v>75</v>
      </c>
      <c r="C32" s="113" t="s">
        <v>219</v>
      </c>
      <c r="D32" s="106"/>
      <c r="E32" s="106"/>
      <c r="F32" s="106"/>
      <c r="G32" s="227"/>
      <c r="H32" s="92">
        <f>H33+H34</f>
        <v>0</v>
      </c>
      <c r="I32" s="93">
        <f>I33+I34</f>
        <v>0</v>
      </c>
      <c r="J32" s="81">
        <f t="shared" si="0"/>
        <v>0</v>
      </c>
      <c r="K32" s="92">
        <f>K33+K34</f>
        <v>0</v>
      </c>
      <c r="L32" s="93">
        <f>L33+L34</f>
        <v>0</v>
      </c>
      <c r="M32" s="81">
        <f t="shared" si="1"/>
        <v>0</v>
      </c>
      <c r="N32" s="136"/>
    </row>
    <row r="33" spans="1:14" x14ac:dyDescent="0.25">
      <c r="B33" s="107"/>
      <c r="C33" s="108" t="s">
        <v>5</v>
      </c>
      <c r="D33" s="109" t="s">
        <v>76</v>
      </c>
      <c r="E33" s="109"/>
      <c r="F33" s="109"/>
      <c r="G33" s="228"/>
      <c r="H33" s="65">
        <v>0</v>
      </c>
      <c r="I33" s="66">
        <v>0</v>
      </c>
      <c r="J33" s="82">
        <f t="shared" si="0"/>
        <v>0</v>
      </c>
      <c r="K33" s="65">
        <v>0</v>
      </c>
      <c r="L33" s="66">
        <v>0</v>
      </c>
      <c r="M33" s="82">
        <f t="shared" si="1"/>
        <v>0</v>
      </c>
      <c r="N33" s="131"/>
    </row>
    <row r="34" spans="1:14" x14ac:dyDescent="0.25">
      <c r="B34" s="107"/>
      <c r="C34" s="108" t="s">
        <v>7</v>
      </c>
      <c r="D34" s="109" t="s">
        <v>77</v>
      </c>
      <c r="E34" s="109"/>
      <c r="F34" s="109"/>
      <c r="G34" s="228"/>
      <c r="H34" s="65">
        <v>0</v>
      </c>
      <c r="I34" s="66">
        <v>0</v>
      </c>
      <c r="J34" s="82">
        <f t="shared" si="0"/>
        <v>0</v>
      </c>
      <c r="K34" s="65">
        <v>0</v>
      </c>
      <c r="L34" s="66">
        <v>0</v>
      </c>
      <c r="M34" s="82">
        <f t="shared" si="1"/>
        <v>0</v>
      </c>
      <c r="N34" s="131"/>
    </row>
    <row r="35" spans="1:14" s="64" customFormat="1" ht="16.5" thickBot="1" x14ac:dyDescent="0.3">
      <c r="A35" s="106"/>
      <c r="B35" s="105" t="s">
        <v>32</v>
      </c>
      <c r="C35" s="111" t="s">
        <v>78</v>
      </c>
      <c r="D35" s="106"/>
      <c r="E35" s="106"/>
      <c r="F35" s="106"/>
      <c r="G35" s="227"/>
      <c r="H35" s="62">
        <v>1139662</v>
      </c>
      <c r="I35" s="63">
        <v>130340</v>
      </c>
      <c r="J35" s="81">
        <f t="shared" si="0"/>
        <v>1270002</v>
      </c>
      <c r="K35" s="62">
        <v>916504</v>
      </c>
      <c r="L35" s="63">
        <v>118227</v>
      </c>
      <c r="M35" s="81">
        <f t="shared" si="1"/>
        <v>1034731</v>
      </c>
      <c r="N35" s="136"/>
    </row>
    <row r="36" spans="1:14" s="64" customFormat="1" ht="16.5" thickBot="1" x14ac:dyDescent="0.3">
      <c r="A36" s="106"/>
      <c r="B36" s="105" t="s">
        <v>36</v>
      </c>
      <c r="C36" s="111" t="s">
        <v>79</v>
      </c>
      <c r="D36" s="106"/>
      <c r="E36" s="106"/>
      <c r="F36" s="106"/>
      <c r="G36" s="227"/>
      <c r="H36" s="62">
        <v>0</v>
      </c>
      <c r="I36" s="63">
        <v>0</v>
      </c>
      <c r="J36" s="81">
        <f t="shared" si="0"/>
        <v>0</v>
      </c>
      <c r="K36" s="62">
        <v>0</v>
      </c>
      <c r="L36" s="63">
        <v>0</v>
      </c>
      <c r="M36" s="81">
        <f t="shared" si="1"/>
        <v>0</v>
      </c>
      <c r="N36" s="136"/>
    </row>
    <row r="37" spans="1:14" s="64" customFormat="1" ht="16.5" thickBot="1" x14ac:dyDescent="0.3">
      <c r="A37" s="106"/>
      <c r="B37" s="105" t="s">
        <v>39</v>
      </c>
      <c r="C37" s="111" t="s">
        <v>175</v>
      </c>
      <c r="D37" s="106"/>
      <c r="E37" s="106"/>
      <c r="F37" s="106"/>
      <c r="G37" s="227" t="s">
        <v>170</v>
      </c>
      <c r="H37" s="62">
        <v>517841</v>
      </c>
      <c r="I37" s="63">
        <v>299641</v>
      </c>
      <c r="J37" s="81">
        <f t="shared" si="0"/>
        <v>817482</v>
      </c>
      <c r="K37" s="62">
        <v>331803</v>
      </c>
      <c r="L37" s="63">
        <v>273422</v>
      </c>
      <c r="M37" s="81">
        <f t="shared" si="1"/>
        <v>605225</v>
      </c>
      <c r="N37" s="136"/>
    </row>
    <row r="38" spans="1:14" s="64" customFormat="1" ht="16.5" thickBot="1" x14ac:dyDescent="0.3">
      <c r="A38" s="106"/>
      <c r="B38" s="105" t="s">
        <v>40</v>
      </c>
      <c r="C38" s="111" t="s">
        <v>80</v>
      </c>
      <c r="D38" s="106"/>
      <c r="E38" s="106"/>
      <c r="F38" s="106"/>
      <c r="G38" s="227"/>
      <c r="H38" s="92">
        <f>H39+H40+H41+H42</f>
        <v>2590396</v>
      </c>
      <c r="I38" s="93">
        <f>I39+I40+I41+I42</f>
        <v>3292753</v>
      </c>
      <c r="J38" s="81">
        <f t="shared" si="0"/>
        <v>5883149</v>
      </c>
      <c r="K38" s="92">
        <f>K39+K40+K41+K42</f>
        <v>2831102</v>
      </c>
      <c r="L38" s="93">
        <f>L39+L40+L41+L42</f>
        <v>3348259</v>
      </c>
      <c r="M38" s="81">
        <f t="shared" si="1"/>
        <v>6179361</v>
      </c>
      <c r="N38" s="136"/>
    </row>
    <row r="39" spans="1:14" x14ac:dyDescent="0.25">
      <c r="B39" s="107"/>
      <c r="C39" s="108" t="s">
        <v>5</v>
      </c>
      <c r="D39" s="109" t="s">
        <v>81</v>
      </c>
      <c r="E39" s="109"/>
      <c r="F39" s="109"/>
      <c r="G39" s="228"/>
      <c r="H39" s="65">
        <v>0</v>
      </c>
      <c r="I39" s="66">
        <v>0</v>
      </c>
      <c r="J39" s="82">
        <f t="shared" si="0"/>
        <v>0</v>
      </c>
      <c r="K39" s="65">
        <v>0</v>
      </c>
      <c r="L39" s="66">
        <v>0</v>
      </c>
      <c r="M39" s="82">
        <f t="shared" si="1"/>
        <v>0</v>
      </c>
      <c r="N39" s="131"/>
    </row>
    <row r="40" spans="1:14" x14ac:dyDescent="0.25">
      <c r="B40" s="107"/>
      <c r="C40" s="108" t="s">
        <v>7</v>
      </c>
      <c r="D40" s="109" t="s">
        <v>82</v>
      </c>
      <c r="E40" s="109"/>
      <c r="F40" s="109"/>
      <c r="G40" s="228"/>
      <c r="H40" s="65">
        <v>2253028</v>
      </c>
      <c r="I40" s="66">
        <v>3292753</v>
      </c>
      <c r="J40" s="82">
        <f t="shared" si="0"/>
        <v>5545781</v>
      </c>
      <c r="K40" s="65">
        <v>1783161</v>
      </c>
      <c r="L40" s="66">
        <v>3348259</v>
      </c>
      <c r="M40" s="82">
        <f t="shared" si="1"/>
        <v>5131420</v>
      </c>
      <c r="N40" s="131"/>
    </row>
    <row r="41" spans="1:14" x14ac:dyDescent="0.25">
      <c r="B41" s="107"/>
      <c r="C41" s="108" t="s">
        <v>9</v>
      </c>
      <c r="D41" s="109" t="s">
        <v>83</v>
      </c>
      <c r="E41" s="109"/>
      <c r="F41" s="109"/>
      <c r="G41" s="228"/>
      <c r="H41" s="65">
        <v>0</v>
      </c>
      <c r="I41" s="66">
        <v>0</v>
      </c>
      <c r="J41" s="82">
        <f t="shared" si="0"/>
        <v>0</v>
      </c>
      <c r="K41" s="65">
        <v>760397</v>
      </c>
      <c r="L41" s="66">
        <v>0</v>
      </c>
      <c r="M41" s="82">
        <f t="shared" si="1"/>
        <v>760397</v>
      </c>
      <c r="N41" s="131"/>
    </row>
    <row r="42" spans="1:14" x14ac:dyDescent="0.25">
      <c r="B42" s="107"/>
      <c r="C42" s="108" t="s">
        <v>21</v>
      </c>
      <c r="D42" s="109" t="s">
        <v>84</v>
      </c>
      <c r="E42" s="109"/>
      <c r="F42" s="109"/>
      <c r="G42" s="228"/>
      <c r="H42" s="65">
        <v>337368</v>
      </c>
      <c r="I42" s="66">
        <v>0</v>
      </c>
      <c r="J42" s="82">
        <f t="shared" si="0"/>
        <v>337368</v>
      </c>
      <c r="K42" s="65">
        <v>287544</v>
      </c>
      <c r="L42" s="66">
        <v>0</v>
      </c>
      <c r="M42" s="82">
        <f t="shared" si="1"/>
        <v>287544</v>
      </c>
      <c r="N42" s="131"/>
    </row>
    <row r="43" spans="1:14" s="64" customFormat="1" ht="16.5" thickBot="1" x14ac:dyDescent="0.3">
      <c r="A43" s="106"/>
      <c r="B43" s="105" t="s">
        <v>41</v>
      </c>
      <c r="C43" s="113" t="s">
        <v>177</v>
      </c>
      <c r="D43" s="106"/>
      <c r="E43" s="106"/>
      <c r="F43" s="106"/>
      <c r="G43" s="227" t="s">
        <v>174</v>
      </c>
      <c r="H43" s="62">
        <v>3102313</v>
      </c>
      <c r="I43" s="63">
        <v>1737437</v>
      </c>
      <c r="J43" s="81">
        <f t="shared" si="0"/>
        <v>4839750</v>
      </c>
      <c r="K43" s="62">
        <v>2709707</v>
      </c>
      <c r="L43" s="63">
        <v>3136525</v>
      </c>
      <c r="M43" s="81">
        <f t="shared" si="1"/>
        <v>5846232</v>
      </c>
      <c r="N43" s="136"/>
    </row>
    <row r="44" spans="1:14" s="64" customFormat="1" ht="16.5" thickBot="1" x14ac:dyDescent="0.3">
      <c r="A44" s="106"/>
      <c r="B44" s="105" t="s">
        <v>44</v>
      </c>
      <c r="C44" s="113" t="s">
        <v>179</v>
      </c>
      <c r="D44" s="106"/>
      <c r="E44" s="106"/>
      <c r="F44" s="106"/>
      <c r="G44" s="227" t="s">
        <v>176</v>
      </c>
      <c r="H44" s="92">
        <f>H45+H48+H52+H53+H54+H55</f>
        <v>86699721</v>
      </c>
      <c r="I44" s="93">
        <f>I45+I48+I52+I53+I54+I55</f>
        <v>85070298</v>
      </c>
      <c r="J44" s="81">
        <f t="shared" si="0"/>
        <v>171770019</v>
      </c>
      <c r="K44" s="92">
        <f>K45+K48+K52+K53+K54+K55</f>
        <v>82089350</v>
      </c>
      <c r="L44" s="93">
        <f>L45+L48+L52+L53+L54+L55</f>
        <v>63248271</v>
      </c>
      <c r="M44" s="81">
        <f t="shared" si="1"/>
        <v>145337621</v>
      </c>
      <c r="N44" s="136"/>
    </row>
    <row r="45" spans="1:14" x14ac:dyDescent="0.25">
      <c r="B45" s="107"/>
      <c r="C45" s="108" t="s">
        <v>5</v>
      </c>
      <c r="D45" s="109" t="s">
        <v>158</v>
      </c>
      <c r="E45" s="109"/>
      <c r="F45" s="109"/>
      <c r="G45" s="228"/>
      <c r="H45" s="96">
        <f>H46+H47</f>
        <v>81072525</v>
      </c>
      <c r="I45" s="97">
        <f>I46+I47</f>
        <v>0</v>
      </c>
      <c r="J45" s="82">
        <f t="shared" si="0"/>
        <v>81072525</v>
      </c>
      <c r="K45" s="96">
        <f>K46+K47</f>
        <v>77211336</v>
      </c>
      <c r="L45" s="97">
        <f>L46+L47</f>
        <v>0</v>
      </c>
      <c r="M45" s="82">
        <f t="shared" si="1"/>
        <v>77211336</v>
      </c>
      <c r="N45" s="131"/>
    </row>
    <row r="46" spans="1:14" x14ac:dyDescent="0.25">
      <c r="B46" s="107"/>
      <c r="C46" s="112"/>
      <c r="D46" s="109" t="s">
        <v>85</v>
      </c>
      <c r="E46" s="109"/>
      <c r="F46" s="109"/>
      <c r="G46" s="231"/>
      <c r="H46" s="71">
        <v>81072525</v>
      </c>
      <c r="I46" s="72">
        <v>0</v>
      </c>
      <c r="J46" s="82">
        <f t="shared" si="0"/>
        <v>81072525</v>
      </c>
      <c r="K46" s="71">
        <v>77211336</v>
      </c>
      <c r="L46" s="72">
        <v>0</v>
      </c>
      <c r="M46" s="82">
        <f t="shared" si="1"/>
        <v>77211336</v>
      </c>
      <c r="N46" s="131"/>
    </row>
    <row r="47" spans="1:14" x14ac:dyDescent="0.25">
      <c r="B47" s="107"/>
      <c r="C47" s="112"/>
      <c r="D47" s="109" t="s">
        <v>86</v>
      </c>
      <c r="E47" s="109"/>
      <c r="F47" s="109"/>
      <c r="G47" s="232"/>
      <c r="H47" s="69">
        <v>0</v>
      </c>
      <c r="I47" s="70">
        <v>0</v>
      </c>
      <c r="J47" s="82">
        <f t="shared" si="0"/>
        <v>0</v>
      </c>
      <c r="K47" s="69">
        <v>0</v>
      </c>
      <c r="L47" s="70">
        <v>0</v>
      </c>
      <c r="M47" s="82">
        <f t="shared" si="1"/>
        <v>0</v>
      </c>
      <c r="N47" s="131"/>
    </row>
    <row r="48" spans="1:14" x14ac:dyDescent="0.25">
      <c r="B48" s="107"/>
      <c r="C48" s="108" t="s">
        <v>7</v>
      </c>
      <c r="D48" s="110" t="s">
        <v>87</v>
      </c>
      <c r="E48" s="109"/>
      <c r="F48" s="109"/>
      <c r="G48" s="228"/>
      <c r="H48" s="96">
        <f>H49+H50+H51</f>
        <v>4422000</v>
      </c>
      <c r="I48" s="97">
        <f>I49+I50+I51</f>
        <v>0</v>
      </c>
      <c r="J48" s="82">
        <f t="shared" si="0"/>
        <v>4422000</v>
      </c>
      <c r="K48" s="96">
        <f>K49+K50+K51</f>
        <v>3961000</v>
      </c>
      <c r="L48" s="97">
        <f>L49+L50+L51</f>
        <v>0</v>
      </c>
      <c r="M48" s="82">
        <f t="shared" si="1"/>
        <v>3961000</v>
      </c>
      <c r="N48" s="131"/>
    </row>
    <row r="49" spans="1:14" x14ac:dyDescent="0.25">
      <c r="B49" s="107"/>
      <c r="C49" s="108"/>
      <c r="D49" s="112" t="s">
        <v>148</v>
      </c>
      <c r="E49" s="109"/>
      <c r="F49" s="109"/>
      <c r="G49" s="233"/>
      <c r="H49" s="73">
        <v>4422000</v>
      </c>
      <c r="I49" s="74">
        <v>0</v>
      </c>
      <c r="J49" s="82">
        <f t="shared" si="0"/>
        <v>4422000</v>
      </c>
      <c r="K49" s="73">
        <v>3961000</v>
      </c>
      <c r="L49" s="74">
        <v>0</v>
      </c>
      <c r="M49" s="82">
        <f t="shared" si="1"/>
        <v>3961000</v>
      </c>
      <c r="N49" s="131"/>
    </row>
    <row r="50" spans="1:14" x14ac:dyDescent="0.25">
      <c r="B50" s="107"/>
      <c r="C50" s="108"/>
      <c r="D50" s="110" t="s">
        <v>88</v>
      </c>
      <c r="E50" s="109"/>
      <c r="F50" s="109"/>
      <c r="G50" s="234"/>
      <c r="H50" s="75">
        <v>0</v>
      </c>
      <c r="I50" s="76">
        <v>0</v>
      </c>
      <c r="J50" s="82">
        <f t="shared" si="0"/>
        <v>0</v>
      </c>
      <c r="K50" s="75">
        <v>0</v>
      </c>
      <c r="L50" s="76">
        <v>0</v>
      </c>
      <c r="M50" s="82">
        <f t="shared" si="1"/>
        <v>0</v>
      </c>
      <c r="N50" s="131"/>
    </row>
    <row r="51" spans="1:14" x14ac:dyDescent="0.25">
      <c r="B51" s="107"/>
      <c r="C51" s="108"/>
      <c r="D51" s="110" t="s">
        <v>89</v>
      </c>
      <c r="E51" s="109"/>
      <c r="F51" s="109"/>
      <c r="G51" s="234"/>
      <c r="H51" s="75">
        <v>0</v>
      </c>
      <c r="I51" s="76">
        <v>0</v>
      </c>
      <c r="J51" s="82">
        <f t="shared" si="0"/>
        <v>0</v>
      </c>
      <c r="K51" s="75">
        <v>0</v>
      </c>
      <c r="L51" s="76">
        <v>0</v>
      </c>
      <c r="M51" s="82">
        <f t="shared" si="1"/>
        <v>0</v>
      </c>
      <c r="N51" s="131"/>
    </row>
    <row r="52" spans="1:14" x14ac:dyDescent="0.25">
      <c r="B52" s="107"/>
      <c r="C52" s="108" t="s">
        <v>9</v>
      </c>
      <c r="D52" s="112" t="s">
        <v>90</v>
      </c>
      <c r="E52" s="109"/>
      <c r="F52" s="109"/>
      <c r="G52" s="228"/>
      <c r="H52" s="65">
        <v>0</v>
      </c>
      <c r="I52" s="66">
        <v>0</v>
      </c>
      <c r="J52" s="82">
        <f t="shared" si="0"/>
        <v>0</v>
      </c>
      <c r="K52" s="65">
        <v>0</v>
      </c>
      <c r="L52" s="66">
        <v>0</v>
      </c>
      <c r="M52" s="82">
        <f t="shared" si="1"/>
        <v>0</v>
      </c>
      <c r="N52" s="131"/>
    </row>
    <row r="53" spans="1:14" x14ac:dyDescent="0.25">
      <c r="B53" s="107"/>
      <c r="C53" s="114" t="s">
        <v>21</v>
      </c>
      <c r="D53" s="109" t="s">
        <v>91</v>
      </c>
      <c r="E53" s="109"/>
      <c r="F53" s="109"/>
      <c r="G53" s="228"/>
      <c r="H53" s="65">
        <v>0</v>
      </c>
      <c r="I53" s="66">
        <v>0</v>
      </c>
      <c r="J53" s="82">
        <f t="shared" si="0"/>
        <v>0</v>
      </c>
      <c r="K53" s="65">
        <v>0</v>
      </c>
      <c r="L53" s="66">
        <v>0</v>
      </c>
      <c r="M53" s="82">
        <f t="shared" si="1"/>
        <v>0</v>
      </c>
      <c r="N53" s="131"/>
    </row>
    <row r="54" spans="1:14" x14ac:dyDescent="0.25">
      <c r="B54" s="107"/>
      <c r="C54" s="114" t="s">
        <v>55</v>
      </c>
      <c r="D54" s="109" t="s">
        <v>181</v>
      </c>
      <c r="E54" s="109"/>
      <c r="F54" s="109"/>
      <c r="G54" s="228" t="s">
        <v>178</v>
      </c>
      <c r="H54" s="65">
        <v>1205196</v>
      </c>
      <c r="I54" s="66">
        <v>85070298</v>
      </c>
      <c r="J54" s="82">
        <f t="shared" si="0"/>
        <v>86275494</v>
      </c>
      <c r="K54" s="65">
        <v>917014</v>
      </c>
      <c r="L54" s="66">
        <v>63248271</v>
      </c>
      <c r="M54" s="82">
        <f t="shared" si="1"/>
        <v>64165285</v>
      </c>
      <c r="N54" s="131"/>
    </row>
    <row r="55" spans="1:14" x14ac:dyDescent="0.25">
      <c r="B55" s="107"/>
      <c r="C55" s="114" t="s">
        <v>57</v>
      </c>
      <c r="D55" s="109" t="s">
        <v>92</v>
      </c>
      <c r="E55" s="109"/>
      <c r="F55" s="109"/>
      <c r="G55" s="228"/>
      <c r="H55" s="96">
        <f>H56+H57</f>
        <v>0</v>
      </c>
      <c r="I55" s="97">
        <f>I56+I57</f>
        <v>0</v>
      </c>
      <c r="J55" s="82">
        <f t="shared" si="0"/>
        <v>0</v>
      </c>
      <c r="K55" s="96">
        <f>K56+K57</f>
        <v>0</v>
      </c>
      <c r="L55" s="97">
        <f>L56+L57</f>
        <v>0</v>
      </c>
      <c r="M55" s="82">
        <f t="shared" si="1"/>
        <v>0</v>
      </c>
      <c r="N55" s="131"/>
    </row>
    <row r="56" spans="1:14" x14ac:dyDescent="0.25">
      <c r="B56" s="107"/>
      <c r="C56" s="112"/>
      <c r="D56" s="109" t="s">
        <v>93</v>
      </c>
      <c r="E56" s="109"/>
      <c r="F56" s="109"/>
      <c r="G56" s="233"/>
      <c r="H56" s="73">
        <v>0</v>
      </c>
      <c r="I56" s="74">
        <v>0</v>
      </c>
      <c r="J56" s="82">
        <f t="shared" si="0"/>
        <v>0</v>
      </c>
      <c r="K56" s="73">
        <v>0</v>
      </c>
      <c r="L56" s="74">
        <v>0</v>
      </c>
      <c r="M56" s="82">
        <f t="shared" si="1"/>
        <v>0</v>
      </c>
      <c r="N56" s="131"/>
    </row>
    <row r="57" spans="1:14" x14ac:dyDescent="0.25">
      <c r="B57" s="107"/>
      <c r="C57" s="112"/>
      <c r="D57" s="109" t="s">
        <v>94</v>
      </c>
      <c r="E57" s="109"/>
      <c r="F57" s="109"/>
      <c r="G57" s="234"/>
      <c r="H57" s="75">
        <v>0</v>
      </c>
      <c r="I57" s="76">
        <v>0</v>
      </c>
      <c r="J57" s="82">
        <f t="shared" si="0"/>
        <v>0</v>
      </c>
      <c r="K57" s="75">
        <v>0</v>
      </c>
      <c r="L57" s="76">
        <v>0</v>
      </c>
      <c r="M57" s="82">
        <f t="shared" si="1"/>
        <v>0</v>
      </c>
      <c r="N57" s="131"/>
    </row>
    <row r="58" spans="1:14" s="64" customFormat="1" ht="16.5" thickBot="1" x14ac:dyDescent="0.3">
      <c r="A58" s="106"/>
      <c r="B58" s="105" t="s">
        <v>47</v>
      </c>
      <c r="C58" s="113" t="s">
        <v>95</v>
      </c>
      <c r="D58" s="106"/>
      <c r="E58" s="106"/>
      <c r="F58" s="106"/>
      <c r="G58" s="227"/>
      <c r="H58" s="92">
        <f>H59+H60</f>
        <v>5804765</v>
      </c>
      <c r="I58" s="93">
        <f>I59+I60</f>
        <v>0</v>
      </c>
      <c r="J58" s="81">
        <f>H58+I58</f>
        <v>5804765</v>
      </c>
      <c r="K58" s="92">
        <f>K59+K60</f>
        <v>6038491</v>
      </c>
      <c r="L58" s="93">
        <f>L59+L60</f>
        <v>0</v>
      </c>
      <c r="M58" s="81">
        <f>K58+L58</f>
        <v>6038491</v>
      </c>
      <c r="N58" s="136"/>
    </row>
    <row r="59" spans="1:14" x14ac:dyDescent="0.25">
      <c r="B59" s="107"/>
      <c r="C59" s="108" t="s">
        <v>5</v>
      </c>
      <c r="D59" s="110" t="s">
        <v>96</v>
      </c>
      <c r="E59" s="109"/>
      <c r="F59" s="109"/>
      <c r="G59" s="228"/>
      <c r="H59" s="65">
        <v>4087842</v>
      </c>
      <c r="I59" s="66">
        <v>0</v>
      </c>
      <c r="J59" s="82">
        <f>H59+I59</f>
        <v>4087842</v>
      </c>
      <c r="K59" s="65">
        <v>4608187</v>
      </c>
      <c r="L59" s="66">
        <v>0</v>
      </c>
      <c r="M59" s="82">
        <f>K59+L59</f>
        <v>4608187</v>
      </c>
      <c r="N59" s="131"/>
    </row>
    <row r="60" spans="1:14" x14ac:dyDescent="0.25">
      <c r="B60" s="107"/>
      <c r="C60" s="108" t="s">
        <v>7</v>
      </c>
      <c r="D60" s="110" t="s">
        <v>97</v>
      </c>
      <c r="E60" s="109"/>
      <c r="F60" s="109"/>
      <c r="G60" s="228"/>
      <c r="H60" s="65">
        <v>1716923</v>
      </c>
      <c r="I60" s="66">
        <v>0</v>
      </c>
      <c r="J60" s="82">
        <f>H60+I60</f>
        <v>1716923</v>
      </c>
      <c r="K60" s="65">
        <v>1430304</v>
      </c>
      <c r="L60" s="66">
        <v>0</v>
      </c>
      <c r="M60" s="82">
        <f>K60+L60</f>
        <v>1430304</v>
      </c>
      <c r="N60" s="131"/>
    </row>
    <row r="61" spans="1:14" x14ac:dyDescent="0.25">
      <c r="B61" s="107"/>
      <c r="C61" s="112"/>
      <c r="D61" s="109"/>
      <c r="E61" s="109"/>
      <c r="F61" s="109"/>
      <c r="G61" s="235"/>
      <c r="H61" s="77"/>
      <c r="I61" s="11"/>
      <c r="J61" s="87"/>
      <c r="K61" s="77"/>
      <c r="L61" s="11"/>
      <c r="M61" s="87"/>
      <c r="N61" s="131"/>
    </row>
    <row r="62" spans="1:14" s="64" customFormat="1" ht="16.5" thickBot="1" x14ac:dyDescent="0.3">
      <c r="A62" s="106"/>
      <c r="B62" s="105"/>
      <c r="C62" s="113" t="s">
        <v>182</v>
      </c>
      <c r="D62" s="106"/>
      <c r="E62" s="106"/>
      <c r="F62" s="106"/>
      <c r="G62" s="236" t="s">
        <v>180</v>
      </c>
      <c r="H62" s="98">
        <f>H58+H44+H43+H38+H37+H36+H35+H32+H28+H24+H17+H16+H9+H23</f>
        <v>365276634</v>
      </c>
      <c r="I62" s="99">
        <f>I58+I44+I43+I38+I37+I36+I35+I32+I28+I24+I23+I17+I16+I9</f>
        <v>718548467</v>
      </c>
      <c r="J62" s="88">
        <f>H62+I62</f>
        <v>1083825101</v>
      </c>
      <c r="K62" s="98">
        <f>K58+K44+K43+K38+K37+K36+K35+K32+K28+K24+K17+K16+K9+K23</f>
        <v>345425351</v>
      </c>
      <c r="L62" s="99">
        <f>L58+L44+L43+L38+L37+L36+L35+L32+L28+L24+L23+L17+L16+L9</f>
        <v>662745522</v>
      </c>
      <c r="M62" s="88">
        <f>K62+L62</f>
        <v>1008170873</v>
      </c>
      <c r="N62" s="136"/>
    </row>
    <row r="63" spans="1:14" ht="16.5" thickTop="1" x14ac:dyDescent="0.25">
      <c r="B63" s="100"/>
      <c r="C63" s="101"/>
      <c r="D63" s="102"/>
      <c r="E63" s="102"/>
      <c r="F63" s="103"/>
      <c r="G63" s="235"/>
      <c r="H63" s="77"/>
      <c r="I63" s="11"/>
      <c r="J63" s="87"/>
      <c r="K63" s="77"/>
      <c r="L63" s="11"/>
      <c r="M63" s="87"/>
      <c r="N63" s="131"/>
    </row>
    <row r="64" spans="1:14" x14ac:dyDescent="0.25">
      <c r="B64" s="107"/>
      <c r="C64" s="112" t="s">
        <v>184</v>
      </c>
      <c r="D64" s="109"/>
      <c r="E64" s="109"/>
      <c r="F64" s="115"/>
      <c r="G64" s="235" t="s">
        <v>183</v>
      </c>
      <c r="H64" s="77"/>
      <c r="I64" s="11"/>
      <c r="J64" s="87"/>
      <c r="K64" s="77"/>
      <c r="L64" s="11"/>
      <c r="M64" s="87"/>
      <c r="N64" s="131"/>
    </row>
    <row r="65" spans="1:14" x14ac:dyDescent="0.25">
      <c r="B65" s="107"/>
      <c r="C65" s="112"/>
      <c r="D65" s="109"/>
      <c r="E65" s="109"/>
      <c r="F65" s="115"/>
      <c r="G65" s="235"/>
      <c r="H65" s="77"/>
      <c r="I65" s="11"/>
      <c r="J65" s="87"/>
      <c r="K65" s="77"/>
      <c r="L65" s="11"/>
      <c r="M65" s="87"/>
      <c r="N65" s="131"/>
    </row>
    <row r="66" spans="1:14" ht="16.5" thickBot="1" x14ac:dyDescent="0.3">
      <c r="B66" s="107" t="s">
        <v>3</v>
      </c>
      <c r="C66" s="112" t="s">
        <v>186</v>
      </c>
      <c r="D66" s="109"/>
      <c r="E66" s="109"/>
      <c r="F66" s="115"/>
      <c r="G66" s="237" t="s">
        <v>185</v>
      </c>
      <c r="H66" s="78">
        <v>2626680</v>
      </c>
      <c r="I66" s="79">
        <v>5801484</v>
      </c>
      <c r="J66" s="89">
        <f>H66+I66</f>
        <v>8428164</v>
      </c>
      <c r="K66" s="78">
        <v>4601299</v>
      </c>
      <c r="L66" s="79">
        <v>12160359</v>
      </c>
      <c r="M66" s="89">
        <f>K66+L66</f>
        <v>16761658</v>
      </c>
      <c r="N66" s="131"/>
    </row>
    <row r="67" spans="1:14" ht="16.5" thickBot="1" x14ac:dyDescent="0.3">
      <c r="B67" s="107" t="s">
        <v>11</v>
      </c>
      <c r="C67" s="110" t="s">
        <v>188</v>
      </c>
      <c r="D67" s="109"/>
      <c r="E67" s="109"/>
      <c r="F67" s="115"/>
      <c r="G67" s="237" t="s">
        <v>187</v>
      </c>
      <c r="H67" s="78">
        <v>148271540</v>
      </c>
      <c r="I67" s="79">
        <v>133005353</v>
      </c>
      <c r="J67" s="89">
        <f>H67+I67</f>
        <v>281276893</v>
      </c>
      <c r="K67" s="78">
        <v>114346665</v>
      </c>
      <c r="L67" s="79">
        <v>74201354</v>
      </c>
      <c r="M67" s="89">
        <f>K67+L67</f>
        <v>188548019</v>
      </c>
      <c r="N67" s="131"/>
    </row>
    <row r="68" spans="1:14" ht="16.5" thickBot="1" x14ac:dyDescent="0.3">
      <c r="B68" s="107" t="s">
        <v>15</v>
      </c>
      <c r="C68" s="112" t="s">
        <v>190</v>
      </c>
      <c r="D68" s="109"/>
      <c r="E68" s="109"/>
      <c r="F68" s="115"/>
      <c r="G68" s="237" t="s">
        <v>189</v>
      </c>
      <c r="H68" s="78">
        <v>40990721</v>
      </c>
      <c r="I68" s="79">
        <v>301023529</v>
      </c>
      <c r="J68" s="89">
        <f>H68+I68</f>
        <v>342014250</v>
      </c>
      <c r="K68" s="78">
        <v>0</v>
      </c>
      <c r="L68" s="79">
        <v>194784549</v>
      </c>
      <c r="M68" s="89">
        <f>K68+L68</f>
        <v>194784549</v>
      </c>
      <c r="N68" s="131"/>
    </row>
    <row r="69" spans="1:14" ht="16.5" thickBot="1" x14ac:dyDescent="0.3">
      <c r="B69" s="107" t="s">
        <v>16</v>
      </c>
      <c r="C69" s="112" t="s">
        <v>159</v>
      </c>
      <c r="D69" s="109"/>
      <c r="E69" s="109"/>
      <c r="F69" s="115"/>
      <c r="G69" s="237"/>
      <c r="H69" s="78">
        <v>133164323</v>
      </c>
      <c r="I69" s="80">
        <v>174540079</v>
      </c>
      <c r="J69" s="90">
        <f>H69+I69</f>
        <v>307704402</v>
      </c>
      <c r="K69" s="78">
        <v>130323680</v>
      </c>
      <c r="L69" s="80">
        <v>223946210</v>
      </c>
      <c r="M69" s="90">
        <f>K69+L69</f>
        <v>354269890</v>
      </c>
      <c r="N69" s="131"/>
    </row>
    <row r="70" spans="1:14" s="139" customFormat="1" ht="16.5" thickBot="1" x14ac:dyDescent="0.3">
      <c r="A70" s="106"/>
      <c r="B70" s="116"/>
      <c r="C70" s="117" t="s">
        <v>98</v>
      </c>
      <c r="D70" s="99"/>
      <c r="E70" s="99"/>
      <c r="F70" s="118"/>
      <c r="G70" s="218"/>
      <c r="H70" s="98">
        <f>H66+H67+H68+H69</f>
        <v>325053264</v>
      </c>
      <c r="I70" s="99">
        <f>I66+I67+I68+I69</f>
        <v>614370445</v>
      </c>
      <c r="J70" s="91">
        <f>H70+I70</f>
        <v>939423709</v>
      </c>
      <c r="K70" s="98">
        <f>K66+K67+K68+K69</f>
        <v>249271644</v>
      </c>
      <c r="L70" s="99">
        <f>L66+L67+L68+L69</f>
        <v>505092472</v>
      </c>
      <c r="M70" s="88">
        <f>K70+L70</f>
        <v>754364116</v>
      </c>
      <c r="N70" s="136"/>
    </row>
    <row r="71" spans="1:14" s="137" customFormat="1" ht="16.5" thickTop="1" x14ac:dyDescent="0.25">
      <c r="A71" s="109"/>
      <c r="B71" s="107"/>
      <c r="C71" s="112"/>
      <c r="D71" s="109"/>
      <c r="E71" s="109"/>
      <c r="F71" s="109"/>
      <c r="G71" s="108"/>
      <c r="H71" s="109"/>
      <c r="I71" s="109"/>
      <c r="J71" s="109"/>
      <c r="K71" s="109"/>
      <c r="L71" s="109"/>
      <c r="M71" s="109"/>
      <c r="N71" s="131"/>
    </row>
    <row r="72" spans="1:14" s="137" customFormat="1" x14ac:dyDescent="0.25">
      <c r="A72" s="109"/>
      <c r="B72" s="107"/>
      <c r="C72" s="112"/>
      <c r="D72" s="109"/>
      <c r="E72" s="109"/>
      <c r="F72" s="109"/>
      <c r="G72" s="108"/>
      <c r="H72" s="109"/>
      <c r="I72" s="109"/>
      <c r="J72" s="109"/>
      <c r="K72" s="109"/>
      <c r="L72" s="109"/>
      <c r="M72" s="109"/>
      <c r="N72" s="131"/>
    </row>
    <row r="73" spans="1:14" s="137" customFormat="1" ht="16.5" thickBot="1" x14ac:dyDescent="0.3">
      <c r="A73" s="131"/>
      <c r="B73" s="140"/>
      <c r="C73" s="141"/>
      <c r="D73" s="142"/>
      <c r="E73" s="142"/>
      <c r="F73" s="142"/>
      <c r="G73" s="143"/>
      <c r="H73" s="142"/>
      <c r="I73" s="142"/>
      <c r="J73" s="142"/>
      <c r="K73" s="142"/>
      <c r="L73" s="142"/>
      <c r="M73" s="142"/>
      <c r="N73" s="138"/>
    </row>
    <row r="74" spans="1:14" ht="16.5" thickTop="1" x14ac:dyDescent="0.25"/>
  </sheetData>
  <sheetProtection password="CC26" sheet="1"/>
  <mergeCells count="6">
    <mergeCell ref="F3:H3"/>
    <mergeCell ref="F4:H4"/>
    <mergeCell ref="F5:H5"/>
    <mergeCell ref="K6:M6"/>
    <mergeCell ref="C7:D7"/>
    <mergeCell ref="H6:J6"/>
  </mergeCells>
  <phoneticPr fontId="3" type="noConversion"/>
  <printOptions verticalCentered="1"/>
  <pageMargins left="0.74803149606299213" right="0.74803149606299213" top="0.98425196850393704" bottom="0.98425196850393704" header="0.51181102362204722" footer="0.51181102362204722"/>
  <pageSetup paperSize="9" scale="4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2"/>
  <sheetViews>
    <sheetView zoomScale="75" zoomScaleNormal="75" workbookViewId="0">
      <selection activeCell="M19" sqref="M19"/>
    </sheetView>
  </sheetViews>
  <sheetFormatPr defaultRowHeight="15.75" x14ac:dyDescent="0.25"/>
  <cols>
    <col min="1" max="1" width="6" style="1" customWidth="1"/>
    <col min="2" max="2" width="9.140625" style="27"/>
    <col min="3" max="3" width="9.140625" style="28"/>
    <col min="4" max="4" width="49" style="28" customWidth="1"/>
    <col min="5" max="5" width="9.140625" style="28"/>
    <col min="6" max="6" width="13.7109375" style="28" customWidth="1"/>
    <col min="7" max="7" width="9.85546875" style="29" customWidth="1"/>
    <col min="8" max="8" width="29.42578125" style="2" customWidth="1"/>
    <col min="9" max="9" width="26.7109375" style="2" customWidth="1"/>
    <col min="10" max="10" width="8.7109375" style="1" customWidth="1"/>
    <col min="11" max="16384" width="9.140625" style="1"/>
  </cols>
  <sheetData>
    <row r="1" spans="1:10" ht="16.5" thickBot="1" x14ac:dyDescent="0.3">
      <c r="J1" s="3"/>
    </row>
    <row r="2" spans="1:10" ht="17.25" thickTop="1" thickBot="1" x14ac:dyDescent="0.3">
      <c r="B2" s="30"/>
      <c r="C2" s="31"/>
      <c r="D2" s="32"/>
      <c r="E2" s="32"/>
      <c r="F2" s="32"/>
      <c r="G2" s="33"/>
      <c r="H2" s="4"/>
      <c r="I2" s="5"/>
      <c r="J2" s="6"/>
    </row>
    <row r="3" spans="1:10" ht="16.5" thickTop="1" x14ac:dyDescent="0.25">
      <c r="B3" s="34"/>
      <c r="C3" s="35"/>
      <c r="D3" s="35"/>
      <c r="E3" s="35"/>
      <c r="F3" s="35"/>
      <c r="G3" s="36"/>
      <c r="H3" s="7"/>
      <c r="I3" s="7"/>
      <c r="J3" s="8"/>
    </row>
    <row r="4" spans="1:10" x14ac:dyDescent="0.25">
      <c r="A4" s="9"/>
      <c r="B4" s="37"/>
      <c r="C4" s="38"/>
      <c r="D4" s="257" t="str">
        <f>Pasifler!F3</f>
        <v>TÜRK BANKASI LİMİTED</v>
      </c>
      <c r="E4" s="258"/>
      <c r="F4" s="258"/>
      <c r="G4" s="39"/>
      <c r="H4" s="11"/>
      <c r="I4" s="11"/>
      <c r="J4" s="9"/>
    </row>
    <row r="5" spans="1:10" x14ac:dyDescent="0.25">
      <c r="B5" s="37"/>
      <c r="C5" s="38"/>
      <c r="D5" s="259" t="s">
        <v>227</v>
      </c>
      <c r="E5" s="259"/>
      <c r="F5" s="259"/>
      <c r="G5" s="40"/>
      <c r="H5" s="11"/>
      <c r="I5" s="11"/>
      <c r="J5" s="9"/>
    </row>
    <row r="6" spans="1:10" x14ac:dyDescent="0.25">
      <c r="B6" s="37"/>
      <c r="C6" s="38"/>
      <c r="D6" s="260" t="s">
        <v>228</v>
      </c>
      <c r="E6" s="260"/>
      <c r="F6" s="260"/>
      <c r="G6" s="40"/>
      <c r="H6" s="11"/>
      <c r="I6" s="11"/>
      <c r="J6" s="9"/>
    </row>
    <row r="7" spans="1:10" x14ac:dyDescent="0.25">
      <c r="B7" s="37"/>
      <c r="C7" s="38"/>
      <c r="D7" s="38"/>
      <c r="E7" s="38"/>
      <c r="F7" s="38"/>
      <c r="G7" s="42" t="s">
        <v>164</v>
      </c>
      <c r="H7" s="12" t="s">
        <v>0</v>
      </c>
      <c r="I7" s="12" t="s">
        <v>1</v>
      </c>
      <c r="J7" s="13"/>
    </row>
    <row r="8" spans="1:10" ht="16.5" thickBot="1" x14ac:dyDescent="0.3">
      <c r="B8" s="37"/>
      <c r="C8" s="38"/>
      <c r="D8" s="43"/>
      <c r="E8" s="38"/>
      <c r="F8" s="38"/>
      <c r="G8" s="42"/>
      <c r="H8" s="217" t="str">
        <f>Aktifler!I7</f>
        <v>(31/12/2017)</v>
      </c>
      <c r="I8" s="217" t="str">
        <f>Aktifler!L7</f>
        <v>(31/12/2016)</v>
      </c>
      <c r="J8" s="13"/>
    </row>
    <row r="9" spans="1:10" ht="16.5" thickBot="1" x14ac:dyDescent="0.3">
      <c r="B9" s="37"/>
      <c r="C9" s="38"/>
      <c r="D9" s="38"/>
      <c r="E9" s="38"/>
      <c r="F9" s="38"/>
      <c r="G9" s="44"/>
      <c r="H9" s="14"/>
      <c r="I9" s="14"/>
      <c r="J9" s="13"/>
    </row>
    <row r="10" spans="1:10" ht="16.5" thickBot="1" x14ac:dyDescent="0.3">
      <c r="B10" s="37" t="s">
        <v>3</v>
      </c>
      <c r="C10" s="43" t="s">
        <v>209</v>
      </c>
      <c r="D10" s="38"/>
      <c r="E10" s="38"/>
      <c r="F10" s="38"/>
      <c r="G10" s="238" t="s">
        <v>183</v>
      </c>
      <c r="H10" s="55">
        <f>H11+H19+H20+H25+H28</f>
        <v>47338640</v>
      </c>
      <c r="I10" s="55">
        <f>I11+I19+I20+I25+I28</f>
        <v>44908172</v>
      </c>
      <c r="J10" s="9"/>
    </row>
    <row r="11" spans="1:10" x14ac:dyDescent="0.25">
      <c r="B11" s="37"/>
      <c r="C11" s="41" t="s">
        <v>5</v>
      </c>
      <c r="D11" s="38" t="s">
        <v>99</v>
      </c>
      <c r="E11" s="38"/>
      <c r="F11" s="38"/>
      <c r="G11" s="239"/>
      <c r="H11" s="56">
        <f>H12+H15+H18</f>
        <v>28525183</v>
      </c>
      <c r="I11" s="56">
        <f>I12+I15+I18</f>
        <v>30885028</v>
      </c>
      <c r="J11" s="9"/>
    </row>
    <row r="12" spans="1:10" x14ac:dyDescent="0.25">
      <c r="B12" s="37"/>
      <c r="C12" s="45"/>
      <c r="D12" s="38" t="s">
        <v>100</v>
      </c>
      <c r="E12" s="38"/>
      <c r="F12" s="38"/>
      <c r="G12" s="240"/>
      <c r="H12" s="57">
        <f>H13+H14</f>
        <v>23624356</v>
      </c>
      <c r="I12" s="57">
        <f>I13+I14</f>
        <v>21084738</v>
      </c>
      <c r="J12" s="9"/>
    </row>
    <row r="13" spans="1:10" x14ac:dyDescent="0.25">
      <c r="B13" s="37"/>
      <c r="C13" s="45"/>
      <c r="D13" s="38" t="s">
        <v>101</v>
      </c>
      <c r="E13" s="38"/>
      <c r="F13" s="38"/>
      <c r="G13" s="241"/>
      <c r="H13" s="18">
        <v>15851489</v>
      </c>
      <c r="I13" s="18">
        <v>14537650</v>
      </c>
      <c r="J13" s="9"/>
    </row>
    <row r="14" spans="1:10" x14ac:dyDescent="0.25">
      <c r="B14" s="37"/>
      <c r="C14" s="45"/>
      <c r="D14" s="38" t="s">
        <v>102</v>
      </c>
      <c r="E14" s="38"/>
      <c r="F14" s="38"/>
      <c r="G14" s="241"/>
      <c r="H14" s="18">
        <v>7772867</v>
      </c>
      <c r="I14" s="18">
        <v>6547088</v>
      </c>
      <c r="J14" s="9"/>
    </row>
    <row r="15" spans="1:10" x14ac:dyDescent="0.25">
      <c r="B15" s="37"/>
      <c r="C15" s="45"/>
      <c r="D15" s="46" t="s">
        <v>103</v>
      </c>
      <c r="E15" s="38"/>
      <c r="F15" s="38"/>
      <c r="G15" s="240"/>
      <c r="H15" s="57">
        <f>H16+H17</f>
        <v>4613355</v>
      </c>
      <c r="I15" s="57">
        <f>I16+I17</f>
        <v>9625579</v>
      </c>
      <c r="J15" s="9"/>
    </row>
    <row r="16" spans="1:10" x14ac:dyDescent="0.25">
      <c r="B16" s="37"/>
      <c r="C16" s="45"/>
      <c r="D16" s="38" t="s">
        <v>101</v>
      </c>
      <c r="E16" s="38"/>
      <c r="F16" s="38"/>
      <c r="G16" s="241"/>
      <c r="H16" s="18">
        <v>1251647</v>
      </c>
      <c r="I16" s="18">
        <v>1289425</v>
      </c>
      <c r="J16" s="9"/>
    </row>
    <row r="17" spans="2:10" x14ac:dyDescent="0.25">
      <c r="B17" s="37"/>
      <c r="C17" s="45"/>
      <c r="D17" s="38" t="s">
        <v>102</v>
      </c>
      <c r="E17" s="38"/>
      <c r="F17" s="38"/>
      <c r="G17" s="241"/>
      <c r="H17" s="18">
        <v>3361708</v>
      </c>
      <c r="I17" s="18">
        <v>8336154</v>
      </c>
      <c r="J17" s="9"/>
    </row>
    <row r="18" spans="2:10" x14ac:dyDescent="0.25">
      <c r="B18" s="37"/>
      <c r="C18" s="45"/>
      <c r="D18" s="38" t="s">
        <v>104</v>
      </c>
      <c r="E18" s="38"/>
      <c r="F18" s="38"/>
      <c r="G18" s="240"/>
      <c r="H18" s="17">
        <v>287472</v>
      </c>
      <c r="I18" s="17">
        <v>174711</v>
      </c>
      <c r="J18" s="9"/>
    </row>
    <row r="19" spans="2:10" x14ac:dyDescent="0.25">
      <c r="B19" s="37"/>
      <c r="C19" s="41" t="s">
        <v>7</v>
      </c>
      <c r="D19" s="38" t="s">
        <v>105</v>
      </c>
      <c r="E19" s="38"/>
      <c r="F19" s="38"/>
      <c r="G19" s="239"/>
      <c r="H19" s="16">
        <v>697341</v>
      </c>
      <c r="I19" s="16">
        <v>616534</v>
      </c>
      <c r="J19" s="9"/>
    </row>
    <row r="20" spans="2:10" x14ac:dyDescent="0.25">
      <c r="B20" s="37"/>
      <c r="C20" s="41" t="s">
        <v>9</v>
      </c>
      <c r="D20" s="38" t="s">
        <v>106</v>
      </c>
      <c r="E20" s="38"/>
      <c r="F20" s="38"/>
      <c r="G20" s="239"/>
      <c r="H20" s="56">
        <f>H21+H22+H23+H24</f>
        <v>10451287</v>
      </c>
      <c r="I20" s="56">
        <f>I21+I22+I23+I24</f>
        <v>5310478</v>
      </c>
      <c r="J20" s="9"/>
    </row>
    <row r="21" spans="2:10" x14ac:dyDescent="0.25">
      <c r="B21" s="37"/>
      <c r="C21" s="45"/>
      <c r="D21" s="38" t="s">
        <v>149</v>
      </c>
      <c r="E21" s="38"/>
      <c r="F21" s="38"/>
      <c r="G21" s="240"/>
      <c r="H21" s="19">
        <v>1412748</v>
      </c>
      <c r="I21" s="19">
        <v>1305829</v>
      </c>
      <c r="J21" s="9"/>
    </row>
    <row r="22" spans="2:10" x14ac:dyDescent="0.25">
      <c r="B22" s="37"/>
      <c r="C22" s="45"/>
      <c r="D22" s="38" t="s">
        <v>107</v>
      </c>
      <c r="E22" s="38"/>
      <c r="F22" s="38"/>
      <c r="G22" s="240"/>
      <c r="H22" s="19">
        <v>777876</v>
      </c>
      <c r="I22" s="19">
        <v>465851</v>
      </c>
      <c r="J22" s="9"/>
    </row>
    <row r="23" spans="2:10" x14ac:dyDescent="0.25">
      <c r="B23" s="37"/>
      <c r="C23" s="45"/>
      <c r="D23" s="38" t="s">
        <v>108</v>
      </c>
      <c r="E23" s="38"/>
      <c r="F23" s="38"/>
      <c r="G23" s="240"/>
      <c r="H23" s="19">
        <v>8260663</v>
      </c>
      <c r="I23" s="19">
        <v>3538798</v>
      </c>
      <c r="J23" s="9"/>
    </row>
    <row r="24" spans="2:10" x14ac:dyDescent="0.25">
      <c r="B24" s="37"/>
      <c r="C24" s="41"/>
      <c r="D24" s="45" t="s">
        <v>222</v>
      </c>
      <c r="E24" s="38"/>
      <c r="F24" s="38"/>
      <c r="G24" s="240"/>
      <c r="H24" s="19">
        <v>0</v>
      </c>
      <c r="I24" s="19">
        <v>0</v>
      </c>
      <c r="J24" s="9"/>
    </row>
    <row r="25" spans="2:10" x14ac:dyDescent="0.25">
      <c r="B25" s="37"/>
      <c r="C25" s="41" t="s">
        <v>21</v>
      </c>
      <c r="D25" s="38" t="s">
        <v>109</v>
      </c>
      <c r="E25" s="38"/>
      <c r="F25" s="38"/>
      <c r="G25" s="239"/>
      <c r="H25" s="56">
        <f>H26+H27</f>
        <v>7664829</v>
      </c>
      <c r="I25" s="56">
        <f>I26+I27</f>
        <v>8096132</v>
      </c>
      <c r="J25" s="9"/>
    </row>
    <row r="26" spans="2:10" x14ac:dyDescent="0.25">
      <c r="B26" s="37"/>
      <c r="C26" s="41"/>
      <c r="D26" s="38" t="s">
        <v>220</v>
      </c>
      <c r="E26" s="38"/>
      <c r="F26" s="38"/>
      <c r="G26" s="240"/>
      <c r="H26" s="19">
        <v>78727</v>
      </c>
      <c r="I26" s="19">
        <v>66687</v>
      </c>
      <c r="J26" s="9"/>
    </row>
    <row r="27" spans="2:10" x14ac:dyDescent="0.25">
      <c r="B27" s="37"/>
      <c r="C27" s="45"/>
      <c r="D27" s="38" t="s">
        <v>221</v>
      </c>
      <c r="E27" s="38"/>
      <c r="F27" s="38"/>
      <c r="G27" s="240"/>
      <c r="H27" s="19">
        <v>7586102</v>
      </c>
      <c r="I27" s="19">
        <v>8029445</v>
      </c>
      <c r="J27" s="9"/>
    </row>
    <row r="28" spans="2:10" x14ac:dyDescent="0.25">
      <c r="B28" s="37"/>
      <c r="C28" s="41" t="s">
        <v>55</v>
      </c>
      <c r="D28" s="46" t="s">
        <v>210</v>
      </c>
      <c r="E28" s="38"/>
      <c r="F28" s="38"/>
      <c r="G28" s="239" t="s">
        <v>187</v>
      </c>
      <c r="H28" s="16">
        <v>0</v>
      </c>
      <c r="I28" s="16">
        <v>0</v>
      </c>
      <c r="J28" s="9"/>
    </row>
    <row r="29" spans="2:10" x14ac:dyDescent="0.25">
      <c r="B29" s="37"/>
      <c r="C29" s="45"/>
      <c r="D29" s="38"/>
      <c r="E29" s="38"/>
      <c r="F29" s="38"/>
      <c r="G29" s="242"/>
      <c r="H29" s="20"/>
      <c r="I29" s="20"/>
      <c r="J29" s="9"/>
    </row>
    <row r="30" spans="2:10" ht="16.5" thickBot="1" x14ac:dyDescent="0.3">
      <c r="B30" s="47" t="s">
        <v>11</v>
      </c>
      <c r="C30" s="48" t="s">
        <v>211</v>
      </c>
      <c r="D30" s="38"/>
      <c r="E30" s="38"/>
      <c r="F30" s="38"/>
      <c r="G30" s="238" t="s">
        <v>183</v>
      </c>
      <c r="H30" s="55">
        <f>H31+H37+H44+H45+H50+H51</f>
        <v>24499026</v>
      </c>
      <c r="I30" s="55">
        <f>I31+I37+I44+I45+I50+I51</f>
        <v>22868741</v>
      </c>
      <c r="J30" s="9"/>
    </row>
    <row r="31" spans="2:10" x14ac:dyDescent="0.25">
      <c r="B31" s="37"/>
      <c r="C31" s="41" t="s">
        <v>5</v>
      </c>
      <c r="D31" s="38" t="s">
        <v>110</v>
      </c>
      <c r="E31" s="38"/>
      <c r="F31" s="38"/>
      <c r="G31" s="239"/>
      <c r="H31" s="56">
        <f>H32+H33+H34+H35+H36</f>
        <v>14516833</v>
      </c>
      <c r="I31" s="56">
        <f>I32+I33+I34+I35+I36</f>
        <v>12442190</v>
      </c>
      <c r="J31" s="9"/>
    </row>
    <row r="32" spans="2:10" x14ac:dyDescent="0.25">
      <c r="B32" s="37"/>
      <c r="C32" s="45"/>
      <c r="D32" s="46" t="s">
        <v>111</v>
      </c>
      <c r="E32" s="38"/>
      <c r="F32" s="38"/>
      <c r="G32" s="240"/>
      <c r="H32" s="19">
        <v>13180382</v>
      </c>
      <c r="I32" s="19">
        <v>11464889</v>
      </c>
      <c r="J32" s="9"/>
    </row>
    <row r="33" spans="2:10" x14ac:dyDescent="0.25">
      <c r="B33" s="37"/>
      <c r="C33" s="45"/>
      <c r="D33" s="46" t="s">
        <v>150</v>
      </c>
      <c r="E33" s="38"/>
      <c r="F33" s="38"/>
      <c r="G33" s="240"/>
      <c r="H33" s="19">
        <v>3947</v>
      </c>
      <c r="I33" s="19">
        <v>2369</v>
      </c>
      <c r="J33" s="9"/>
    </row>
    <row r="34" spans="2:10" x14ac:dyDescent="0.25">
      <c r="B34" s="37"/>
      <c r="C34" s="45"/>
      <c r="D34" s="46" t="s">
        <v>151</v>
      </c>
      <c r="E34" s="38"/>
      <c r="F34" s="38"/>
      <c r="G34" s="240"/>
      <c r="H34" s="19">
        <v>1031707</v>
      </c>
      <c r="I34" s="19">
        <v>744679</v>
      </c>
      <c r="J34" s="9"/>
    </row>
    <row r="35" spans="2:10" x14ac:dyDescent="0.25">
      <c r="B35" s="37"/>
      <c r="C35" s="45"/>
      <c r="D35" s="46" t="s">
        <v>152</v>
      </c>
      <c r="E35" s="38"/>
      <c r="F35" s="38"/>
      <c r="G35" s="240"/>
      <c r="H35" s="19">
        <v>300797</v>
      </c>
      <c r="I35" s="19">
        <v>230253</v>
      </c>
      <c r="J35" s="9"/>
    </row>
    <row r="36" spans="2:10" x14ac:dyDescent="0.25">
      <c r="B36" s="37"/>
      <c r="C36" s="45"/>
      <c r="D36" s="46" t="s">
        <v>153</v>
      </c>
      <c r="E36" s="38"/>
      <c r="F36" s="38"/>
      <c r="G36" s="240"/>
      <c r="H36" s="19">
        <v>0</v>
      </c>
      <c r="I36" s="19">
        <v>0</v>
      </c>
      <c r="J36" s="9"/>
    </row>
    <row r="37" spans="2:10" x14ac:dyDescent="0.25">
      <c r="B37" s="37"/>
      <c r="C37" s="41" t="s">
        <v>161</v>
      </c>
      <c r="D37" s="45" t="s">
        <v>162</v>
      </c>
      <c r="E37" s="38"/>
      <c r="F37" s="38"/>
      <c r="G37" s="239"/>
      <c r="H37" s="56">
        <f>H38+H39+H40+H41+H42+H43</f>
        <v>8243937</v>
      </c>
      <c r="I37" s="56">
        <f>I38+I39+I40+I41+I42+I43</f>
        <v>8876068</v>
      </c>
      <c r="J37" s="9"/>
    </row>
    <row r="38" spans="2:10" x14ac:dyDescent="0.25">
      <c r="B38" s="37"/>
      <c r="C38" s="45"/>
      <c r="D38" s="46" t="s">
        <v>111</v>
      </c>
      <c r="E38" s="38"/>
      <c r="F38" s="38"/>
      <c r="G38" s="240"/>
      <c r="H38" s="19">
        <v>6676397</v>
      </c>
      <c r="I38" s="19">
        <v>7327428</v>
      </c>
      <c r="J38" s="9"/>
    </row>
    <row r="39" spans="2:10" x14ac:dyDescent="0.25">
      <c r="B39" s="37"/>
      <c r="C39" s="45"/>
      <c r="D39" s="46" t="s">
        <v>150</v>
      </c>
      <c r="E39" s="38"/>
      <c r="F39" s="38"/>
      <c r="G39" s="240"/>
      <c r="H39" s="19">
        <v>40</v>
      </c>
      <c r="I39" s="19">
        <v>55</v>
      </c>
      <c r="J39" s="9"/>
    </row>
    <row r="40" spans="2:10" x14ac:dyDescent="0.25">
      <c r="B40" s="37"/>
      <c r="C40" s="45"/>
      <c r="D40" s="46" t="s">
        <v>151</v>
      </c>
      <c r="E40" s="38"/>
      <c r="F40" s="38"/>
      <c r="G40" s="240"/>
      <c r="H40" s="19">
        <v>1525317</v>
      </c>
      <c r="I40" s="19">
        <v>1512680</v>
      </c>
      <c r="J40" s="9"/>
    </row>
    <row r="41" spans="2:10" x14ac:dyDescent="0.25">
      <c r="B41" s="37"/>
      <c r="C41" s="45"/>
      <c r="D41" s="46" t="s">
        <v>152</v>
      </c>
      <c r="E41" s="38"/>
      <c r="F41" s="38"/>
      <c r="G41" s="240"/>
      <c r="H41" s="19">
        <v>10267</v>
      </c>
      <c r="I41" s="19">
        <v>11257</v>
      </c>
      <c r="J41" s="9"/>
    </row>
    <row r="42" spans="2:10" x14ac:dyDescent="0.25">
      <c r="B42" s="37"/>
      <c r="C42" s="45"/>
      <c r="D42" s="46" t="s">
        <v>153</v>
      </c>
      <c r="E42" s="38"/>
      <c r="F42" s="38"/>
      <c r="G42" s="240"/>
      <c r="H42" s="19">
        <v>31916</v>
      </c>
      <c r="I42" s="19">
        <v>24648</v>
      </c>
      <c r="J42" s="9"/>
    </row>
    <row r="43" spans="2:10" x14ac:dyDescent="0.25">
      <c r="B43" s="37"/>
      <c r="C43" s="45"/>
      <c r="D43" s="46" t="s">
        <v>163</v>
      </c>
      <c r="E43" s="38"/>
      <c r="F43" s="38"/>
      <c r="G43" s="240"/>
      <c r="H43" s="19">
        <v>0</v>
      </c>
      <c r="I43" s="19">
        <v>0</v>
      </c>
      <c r="J43" s="9"/>
    </row>
    <row r="44" spans="2:10" x14ac:dyDescent="0.25">
      <c r="B44" s="37"/>
      <c r="C44" s="41" t="s">
        <v>9</v>
      </c>
      <c r="D44" s="45" t="s">
        <v>223</v>
      </c>
      <c r="E44" s="38"/>
      <c r="F44" s="38"/>
      <c r="G44" s="239"/>
      <c r="H44" s="16">
        <v>504694</v>
      </c>
      <c r="I44" s="16">
        <v>528467</v>
      </c>
      <c r="J44" s="9"/>
    </row>
    <row r="45" spans="2:10" x14ac:dyDescent="0.25">
      <c r="B45" s="37"/>
      <c r="C45" s="41" t="s">
        <v>21</v>
      </c>
      <c r="D45" s="46" t="s">
        <v>112</v>
      </c>
      <c r="E45" s="38"/>
      <c r="F45" s="38"/>
      <c r="G45" s="239"/>
      <c r="H45" s="56">
        <f>H46+H47+H48+H49</f>
        <v>1231212</v>
      </c>
      <c r="I45" s="56">
        <f>I46+I47+I48+I49</f>
        <v>1016043</v>
      </c>
      <c r="J45" s="9"/>
    </row>
    <row r="46" spans="2:10" x14ac:dyDescent="0.25">
      <c r="B46" s="37"/>
      <c r="C46" s="45"/>
      <c r="D46" s="46" t="s">
        <v>154</v>
      </c>
      <c r="E46" s="38"/>
      <c r="F46" s="38"/>
      <c r="G46" s="240"/>
      <c r="H46" s="19">
        <v>0</v>
      </c>
      <c r="I46" s="19">
        <v>0</v>
      </c>
      <c r="J46" s="9"/>
    </row>
    <row r="47" spans="2:10" x14ac:dyDescent="0.25">
      <c r="B47" s="37"/>
      <c r="C47" s="45"/>
      <c r="D47" s="46" t="s">
        <v>113</v>
      </c>
      <c r="E47" s="38"/>
      <c r="F47" s="38"/>
      <c r="G47" s="240"/>
      <c r="H47" s="19">
        <v>0</v>
      </c>
      <c r="I47" s="19">
        <v>70582</v>
      </c>
      <c r="J47" s="9"/>
    </row>
    <row r="48" spans="2:10" x14ac:dyDescent="0.25">
      <c r="B48" s="37"/>
      <c r="C48" s="45"/>
      <c r="D48" s="46" t="s">
        <v>114</v>
      </c>
      <c r="E48" s="38"/>
      <c r="F48" s="38"/>
      <c r="G48" s="240"/>
      <c r="H48" s="19">
        <v>0</v>
      </c>
      <c r="I48" s="19">
        <v>0</v>
      </c>
      <c r="J48" s="9"/>
    </row>
    <row r="49" spans="2:10" x14ac:dyDescent="0.25">
      <c r="B49" s="37"/>
      <c r="C49" s="45"/>
      <c r="D49" s="46" t="s">
        <v>115</v>
      </c>
      <c r="E49" s="38"/>
      <c r="F49" s="38"/>
      <c r="G49" s="240"/>
      <c r="H49" s="19">
        <v>1231212</v>
      </c>
      <c r="I49" s="19">
        <v>945461</v>
      </c>
      <c r="J49" s="9"/>
    </row>
    <row r="50" spans="2:10" x14ac:dyDescent="0.25">
      <c r="B50" s="37"/>
      <c r="C50" s="41" t="s">
        <v>55</v>
      </c>
      <c r="D50" s="38" t="s">
        <v>116</v>
      </c>
      <c r="E50" s="38"/>
      <c r="F50" s="38"/>
      <c r="G50" s="239"/>
      <c r="H50" s="16">
        <v>0</v>
      </c>
      <c r="I50" s="16">
        <v>0</v>
      </c>
      <c r="J50" s="9"/>
    </row>
    <row r="51" spans="2:10" x14ac:dyDescent="0.25">
      <c r="B51" s="37"/>
      <c r="C51" s="41" t="s">
        <v>57</v>
      </c>
      <c r="D51" s="46" t="s">
        <v>212</v>
      </c>
      <c r="E51" s="38"/>
      <c r="F51" s="38"/>
      <c r="G51" s="239" t="s">
        <v>187</v>
      </c>
      <c r="H51" s="16">
        <v>2350</v>
      </c>
      <c r="I51" s="16">
        <v>5973</v>
      </c>
      <c r="J51" s="9"/>
    </row>
    <row r="52" spans="2:10" x14ac:dyDescent="0.25">
      <c r="B52" s="37"/>
      <c r="C52" s="45"/>
      <c r="D52" s="38"/>
      <c r="E52" s="38"/>
      <c r="F52" s="38"/>
      <c r="G52" s="242"/>
      <c r="H52" s="20"/>
      <c r="I52" s="21"/>
      <c r="J52" s="9"/>
    </row>
    <row r="53" spans="2:10" ht="16.5" thickBot="1" x14ac:dyDescent="0.3">
      <c r="B53" s="37" t="s">
        <v>15</v>
      </c>
      <c r="C53" s="49" t="s">
        <v>117</v>
      </c>
      <c r="D53" s="38"/>
      <c r="E53" s="38"/>
      <c r="F53" s="38"/>
      <c r="G53" s="243"/>
      <c r="H53" s="58">
        <f>H10-H30</f>
        <v>22839614</v>
      </c>
      <c r="I53" s="59">
        <f>I10-I30</f>
        <v>22039431</v>
      </c>
      <c r="J53" s="9"/>
    </row>
    <row r="54" spans="2:10" ht="16.5" thickTop="1" x14ac:dyDescent="0.25">
      <c r="B54" s="37"/>
      <c r="C54" s="45"/>
      <c r="D54" s="38"/>
      <c r="E54" s="38"/>
      <c r="F54" s="38"/>
      <c r="G54" s="242"/>
      <c r="H54" s="20"/>
      <c r="I54" s="21"/>
      <c r="J54" s="9"/>
    </row>
    <row r="55" spans="2:10" ht="16.5" thickBot="1" x14ac:dyDescent="0.3">
      <c r="B55" s="37" t="s">
        <v>16</v>
      </c>
      <c r="C55" s="48" t="s">
        <v>224</v>
      </c>
      <c r="D55" s="38"/>
      <c r="E55" s="38"/>
      <c r="F55" s="38"/>
      <c r="G55" s="238" t="s">
        <v>183</v>
      </c>
      <c r="H55" s="55">
        <f>H56+H60+H61+H62+H63+H64</f>
        <v>341764165</v>
      </c>
      <c r="I55" s="55">
        <f>I56+I60+I61+I62+I63+I64</f>
        <v>344038143</v>
      </c>
      <c r="J55" s="9"/>
    </row>
    <row r="56" spans="2:10" x14ac:dyDescent="0.25">
      <c r="B56" s="37"/>
      <c r="C56" s="41" t="s">
        <v>5</v>
      </c>
      <c r="D56" s="38" t="s">
        <v>118</v>
      </c>
      <c r="E56" s="38"/>
      <c r="F56" s="38"/>
      <c r="G56" s="239"/>
      <c r="H56" s="56">
        <f>H57+H58+H59</f>
        <v>6594834</v>
      </c>
      <c r="I56" s="56">
        <f>I57+I58+I59</f>
        <v>6519222</v>
      </c>
      <c r="J56" s="9"/>
    </row>
    <row r="57" spans="2:10" x14ac:dyDescent="0.25">
      <c r="B57" s="37"/>
      <c r="C57" s="45"/>
      <c r="D57" s="38" t="s">
        <v>119</v>
      </c>
      <c r="E57" s="38"/>
      <c r="F57" s="38"/>
      <c r="G57" s="240"/>
      <c r="H57" s="19">
        <v>624799</v>
      </c>
      <c r="I57" s="19">
        <v>654791</v>
      </c>
      <c r="J57" s="9"/>
    </row>
    <row r="58" spans="2:10" x14ac:dyDescent="0.25">
      <c r="B58" s="37"/>
      <c r="C58" s="45"/>
      <c r="D58" s="38" t="s">
        <v>120</v>
      </c>
      <c r="E58" s="38"/>
      <c r="F58" s="38"/>
      <c r="G58" s="240"/>
      <c r="H58" s="19">
        <v>287101</v>
      </c>
      <c r="I58" s="19">
        <v>396145</v>
      </c>
      <c r="J58" s="9"/>
    </row>
    <row r="59" spans="2:10" x14ac:dyDescent="0.25">
      <c r="B59" s="37"/>
      <c r="C59" s="45"/>
      <c r="D59" s="38" t="s">
        <v>121</v>
      </c>
      <c r="E59" s="38"/>
      <c r="F59" s="38"/>
      <c r="G59" s="240"/>
      <c r="H59" s="19">
        <v>5682934</v>
      </c>
      <c r="I59" s="19">
        <v>5468286</v>
      </c>
      <c r="J59" s="9"/>
    </row>
    <row r="60" spans="2:10" x14ac:dyDescent="0.25">
      <c r="B60" s="37"/>
      <c r="C60" s="41" t="s">
        <v>7</v>
      </c>
      <c r="D60" s="46" t="s">
        <v>122</v>
      </c>
      <c r="E60" s="38"/>
      <c r="F60" s="38"/>
      <c r="G60" s="239"/>
      <c r="H60" s="16">
        <v>59281</v>
      </c>
      <c r="I60" s="16">
        <v>68478</v>
      </c>
      <c r="J60" s="9"/>
    </row>
    <row r="61" spans="2:10" x14ac:dyDescent="0.25">
      <c r="B61" s="37"/>
      <c r="C61" s="41" t="s">
        <v>9</v>
      </c>
      <c r="D61" s="38" t="s">
        <v>123</v>
      </c>
      <c r="E61" s="38"/>
      <c r="F61" s="38"/>
      <c r="G61" s="239"/>
      <c r="H61" s="16">
        <v>332573228</v>
      </c>
      <c r="I61" s="16">
        <v>334002989</v>
      </c>
      <c r="J61" s="9"/>
    </row>
    <row r="62" spans="2:10" x14ac:dyDescent="0.25">
      <c r="B62" s="37"/>
      <c r="C62" s="41" t="s">
        <v>21</v>
      </c>
      <c r="D62" s="46" t="s">
        <v>124</v>
      </c>
      <c r="E62" s="38"/>
      <c r="F62" s="38"/>
      <c r="G62" s="239"/>
      <c r="H62" s="16">
        <v>730368</v>
      </c>
      <c r="I62" s="16">
        <v>645958</v>
      </c>
      <c r="J62" s="9"/>
    </row>
    <row r="63" spans="2:10" x14ac:dyDescent="0.25">
      <c r="B63" s="37"/>
      <c r="C63" s="41" t="s">
        <v>55</v>
      </c>
      <c r="D63" s="38" t="s">
        <v>125</v>
      </c>
      <c r="E63" s="38"/>
      <c r="F63" s="38"/>
      <c r="G63" s="239"/>
      <c r="H63" s="16">
        <v>0</v>
      </c>
      <c r="I63" s="16">
        <v>0</v>
      </c>
      <c r="J63" s="9"/>
    </row>
    <row r="64" spans="2:10" x14ac:dyDescent="0.25">
      <c r="B64" s="37"/>
      <c r="C64" s="41" t="s">
        <v>57</v>
      </c>
      <c r="D64" s="46" t="s">
        <v>213</v>
      </c>
      <c r="E64" s="38"/>
      <c r="F64" s="38"/>
      <c r="G64" s="239" t="s">
        <v>187</v>
      </c>
      <c r="H64" s="16">
        <v>1806454</v>
      </c>
      <c r="I64" s="16">
        <v>2801496</v>
      </c>
      <c r="J64" s="9"/>
    </row>
    <row r="65" spans="2:10" x14ac:dyDescent="0.25">
      <c r="B65" s="37"/>
      <c r="C65" s="45"/>
      <c r="D65" s="38"/>
      <c r="E65" s="38"/>
      <c r="F65" s="38"/>
      <c r="G65" s="242"/>
      <c r="H65" s="20"/>
      <c r="I65" s="21"/>
      <c r="J65" s="9"/>
    </row>
    <row r="66" spans="2:10" ht="16.5" thickBot="1" x14ac:dyDescent="0.3">
      <c r="B66" s="37" t="s">
        <v>17</v>
      </c>
      <c r="C66" s="48" t="s">
        <v>225</v>
      </c>
      <c r="D66" s="38"/>
      <c r="E66" s="38"/>
      <c r="F66" s="38"/>
      <c r="G66" s="238" t="s">
        <v>183</v>
      </c>
      <c r="H66" s="55">
        <f>H67+H71+H72+H73+H74+H75+H76+H77+H78+H79+H80+H81</f>
        <v>359408671</v>
      </c>
      <c r="I66" s="55">
        <f>I67+I71+I72+I73+I74+I75+I76+I77+I78+I79+I80+I81</f>
        <v>360091760</v>
      </c>
      <c r="J66" s="9"/>
    </row>
    <row r="67" spans="2:10" x14ac:dyDescent="0.25">
      <c r="B67" s="37"/>
      <c r="C67" s="41" t="s">
        <v>5</v>
      </c>
      <c r="D67" s="46" t="s">
        <v>126</v>
      </c>
      <c r="E67" s="38"/>
      <c r="F67" s="38"/>
      <c r="G67" s="239"/>
      <c r="H67" s="56">
        <f>H68+H69+H70</f>
        <v>3040835</v>
      </c>
      <c r="I67" s="56">
        <f>I68+I69+I70</f>
        <v>2617060</v>
      </c>
      <c r="J67" s="9"/>
    </row>
    <row r="68" spans="2:10" x14ac:dyDescent="0.25">
      <c r="B68" s="37"/>
      <c r="C68" s="45"/>
      <c r="D68" s="46" t="s">
        <v>127</v>
      </c>
      <c r="E68" s="38"/>
      <c r="F68" s="38"/>
      <c r="G68" s="240"/>
      <c r="H68" s="19">
        <v>0</v>
      </c>
      <c r="I68" s="19">
        <v>0</v>
      </c>
      <c r="J68" s="9"/>
    </row>
    <row r="69" spans="2:10" x14ac:dyDescent="0.25">
      <c r="B69" s="37"/>
      <c r="C69" s="45"/>
      <c r="D69" s="46" t="s">
        <v>128</v>
      </c>
      <c r="E69" s="38"/>
      <c r="F69" s="38"/>
      <c r="G69" s="240"/>
      <c r="H69" s="19">
        <v>0</v>
      </c>
      <c r="I69" s="19">
        <v>0</v>
      </c>
      <c r="J69" s="9"/>
    </row>
    <row r="70" spans="2:10" x14ac:dyDescent="0.25">
      <c r="B70" s="37"/>
      <c r="C70" s="45"/>
      <c r="D70" s="38" t="s">
        <v>121</v>
      </c>
      <c r="E70" s="38"/>
      <c r="F70" s="38"/>
      <c r="G70" s="240"/>
      <c r="H70" s="19">
        <v>3040835</v>
      </c>
      <c r="I70" s="19">
        <v>2617060</v>
      </c>
      <c r="J70" s="9"/>
    </row>
    <row r="71" spans="2:10" x14ac:dyDescent="0.25">
      <c r="B71" s="37"/>
      <c r="C71" s="41" t="s">
        <v>7</v>
      </c>
      <c r="D71" s="46" t="s">
        <v>129</v>
      </c>
      <c r="E71" s="38"/>
      <c r="F71" s="38"/>
      <c r="G71" s="239"/>
      <c r="H71" s="16">
        <v>0</v>
      </c>
      <c r="I71" s="16">
        <v>0</v>
      </c>
      <c r="J71" s="9"/>
    </row>
    <row r="72" spans="2:10" x14ac:dyDescent="0.25">
      <c r="B72" s="37"/>
      <c r="C72" s="41" t="s">
        <v>9</v>
      </c>
      <c r="D72" s="46" t="s">
        <v>130</v>
      </c>
      <c r="E72" s="38"/>
      <c r="F72" s="38"/>
      <c r="G72" s="239"/>
      <c r="H72" s="16">
        <v>328147195</v>
      </c>
      <c r="I72" s="16">
        <v>331437504</v>
      </c>
      <c r="J72" s="9"/>
    </row>
    <row r="73" spans="2:10" x14ac:dyDescent="0.25">
      <c r="B73" s="37"/>
      <c r="C73" s="41" t="s">
        <v>21</v>
      </c>
      <c r="D73" s="38" t="s">
        <v>131</v>
      </c>
      <c r="E73" s="38"/>
      <c r="F73" s="38"/>
      <c r="G73" s="239"/>
      <c r="H73" s="16">
        <v>14255361</v>
      </c>
      <c r="I73" s="16">
        <v>12345379</v>
      </c>
      <c r="J73" s="9"/>
    </row>
    <row r="74" spans="2:10" x14ac:dyDescent="0.25">
      <c r="B74" s="37"/>
      <c r="C74" s="41" t="s">
        <v>55</v>
      </c>
      <c r="D74" s="38" t="s">
        <v>132</v>
      </c>
      <c r="E74" s="38"/>
      <c r="F74" s="38"/>
      <c r="G74" s="239"/>
      <c r="H74" s="16">
        <v>0</v>
      </c>
      <c r="I74" s="16">
        <v>0</v>
      </c>
      <c r="J74" s="9"/>
    </row>
    <row r="75" spans="2:10" x14ac:dyDescent="0.25">
      <c r="B75" s="37"/>
      <c r="C75" s="41" t="s">
        <v>57</v>
      </c>
      <c r="D75" s="38" t="s">
        <v>133</v>
      </c>
      <c r="E75" s="38"/>
      <c r="F75" s="38"/>
      <c r="G75" s="239"/>
      <c r="H75" s="16">
        <v>1357038</v>
      </c>
      <c r="I75" s="16">
        <v>1165920</v>
      </c>
      <c r="J75" s="9"/>
    </row>
    <row r="76" spans="2:10" x14ac:dyDescent="0.25">
      <c r="B76" s="37"/>
      <c r="C76" s="41" t="s">
        <v>59</v>
      </c>
      <c r="D76" s="38" t="s">
        <v>134</v>
      </c>
      <c r="E76" s="38"/>
      <c r="F76" s="38"/>
      <c r="G76" s="239"/>
      <c r="H76" s="16">
        <v>1646520</v>
      </c>
      <c r="I76" s="16">
        <v>1625882</v>
      </c>
      <c r="J76" s="9"/>
    </row>
    <row r="77" spans="2:10" x14ac:dyDescent="0.25">
      <c r="B77" s="37"/>
      <c r="C77" s="41" t="s">
        <v>60</v>
      </c>
      <c r="D77" s="38" t="s">
        <v>135</v>
      </c>
      <c r="E77" s="38"/>
      <c r="F77" s="38"/>
      <c r="G77" s="239"/>
      <c r="H77" s="16">
        <v>40696</v>
      </c>
      <c r="I77" s="16">
        <v>261814</v>
      </c>
      <c r="J77" s="9"/>
    </row>
    <row r="78" spans="2:10" x14ac:dyDescent="0.25">
      <c r="B78" s="37"/>
      <c r="C78" s="41" t="s">
        <v>136</v>
      </c>
      <c r="D78" s="38" t="s">
        <v>137</v>
      </c>
      <c r="E78" s="38"/>
      <c r="F78" s="38"/>
      <c r="G78" s="239"/>
      <c r="H78" s="16">
        <v>0</v>
      </c>
      <c r="I78" s="16">
        <v>0</v>
      </c>
      <c r="J78" s="9"/>
    </row>
    <row r="79" spans="2:10" x14ac:dyDescent="0.25">
      <c r="B79" s="37"/>
      <c r="C79" s="41" t="s">
        <v>138</v>
      </c>
      <c r="D79" s="38" t="s">
        <v>214</v>
      </c>
      <c r="E79" s="38"/>
      <c r="F79" s="38"/>
      <c r="G79" s="239" t="s">
        <v>185</v>
      </c>
      <c r="H79" s="16">
        <v>1986640</v>
      </c>
      <c r="I79" s="16">
        <v>1517434</v>
      </c>
      <c r="J79" s="9"/>
    </row>
    <row r="80" spans="2:10" x14ac:dyDescent="0.25">
      <c r="B80" s="37"/>
      <c r="C80" s="41" t="s">
        <v>139</v>
      </c>
      <c r="D80" s="38" t="s">
        <v>215</v>
      </c>
      <c r="E80" s="38"/>
      <c r="F80" s="38"/>
      <c r="G80" s="239" t="s">
        <v>185</v>
      </c>
      <c r="H80" s="16">
        <v>934749</v>
      </c>
      <c r="I80" s="16">
        <v>1125796</v>
      </c>
      <c r="J80" s="9"/>
    </row>
    <row r="81" spans="2:10" x14ac:dyDescent="0.25">
      <c r="B81" s="37"/>
      <c r="C81" s="41" t="s">
        <v>140</v>
      </c>
      <c r="D81" s="46" t="s">
        <v>216</v>
      </c>
      <c r="E81" s="38"/>
      <c r="F81" s="38"/>
      <c r="G81" s="239" t="s">
        <v>187</v>
      </c>
      <c r="H81" s="16">
        <v>7999637</v>
      </c>
      <c r="I81" s="16">
        <v>7994971</v>
      </c>
      <c r="J81" s="9"/>
    </row>
    <row r="82" spans="2:10" x14ac:dyDescent="0.25">
      <c r="B82" s="37"/>
      <c r="C82" s="45"/>
      <c r="D82" s="38"/>
      <c r="E82" s="38"/>
      <c r="F82" s="38"/>
      <c r="G82" s="242"/>
      <c r="H82" s="20"/>
      <c r="I82" s="21"/>
      <c r="J82" s="9"/>
    </row>
    <row r="83" spans="2:10" ht="16.5" thickBot="1" x14ac:dyDescent="0.3">
      <c r="B83" s="37" t="s">
        <v>23</v>
      </c>
      <c r="C83" s="49" t="s">
        <v>141</v>
      </c>
      <c r="D83" s="38"/>
      <c r="E83" s="38"/>
      <c r="F83" s="38"/>
      <c r="G83" s="243"/>
      <c r="H83" s="58">
        <f>H55-H66</f>
        <v>-17644506</v>
      </c>
      <c r="I83" s="58">
        <f>I55-I66</f>
        <v>-16053617</v>
      </c>
      <c r="J83" s="9"/>
    </row>
    <row r="84" spans="2:10" ht="16.5" thickTop="1" x14ac:dyDescent="0.25">
      <c r="B84" s="37"/>
      <c r="C84" s="45"/>
      <c r="D84" s="38"/>
      <c r="E84" s="38"/>
      <c r="F84" s="38"/>
      <c r="G84" s="242"/>
      <c r="H84" s="20"/>
      <c r="I84" s="20"/>
      <c r="J84" s="9"/>
    </row>
    <row r="85" spans="2:10" ht="16.5" thickBot="1" x14ac:dyDescent="0.3">
      <c r="B85" s="37" t="s">
        <v>26</v>
      </c>
      <c r="C85" s="48" t="s">
        <v>142</v>
      </c>
      <c r="D85" s="38"/>
      <c r="E85" s="38"/>
      <c r="F85" s="38"/>
      <c r="G85" s="243"/>
      <c r="H85" s="58">
        <f>H53+H83</f>
        <v>5195108</v>
      </c>
      <c r="I85" s="58">
        <f>I53+I83</f>
        <v>5985814</v>
      </c>
      <c r="J85" s="9"/>
    </row>
    <row r="86" spans="2:10" ht="16.5" thickTop="1" x14ac:dyDescent="0.25">
      <c r="B86" s="37"/>
      <c r="C86" s="45"/>
      <c r="D86" s="38"/>
      <c r="E86" s="38"/>
      <c r="F86" s="38"/>
      <c r="G86" s="242"/>
      <c r="H86" s="20"/>
      <c r="I86" s="20"/>
      <c r="J86" s="9"/>
    </row>
    <row r="87" spans="2:10" ht="16.5" thickBot="1" x14ac:dyDescent="0.3">
      <c r="B87" s="37" t="s">
        <v>32</v>
      </c>
      <c r="C87" s="49" t="s">
        <v>143</v>
      </c>
      <c r="D87" s="38"/>
      <c r="E87" s="38"/>
      <c r="F87" s="38"/>
      <c r="G87" s="238"/>
      <c r="H87" s="15">
        <v>1107266</v>
      </c>
      <c r="I87" s="15">
        <v>1377627</v>
      </c>
      <c r="J87" s="9"/>
    </row>
    <row r="88" spans="2:10" x14ac:dyDescent="0.25">
      <c r="B88" s="37"/>
      <c r="C88" s="45"/>
      <c r="D88" s="38"/>
      <c r="E88" s="38"/>
      <c r="F88" s="38"/>
      <c r="G88" s="244"/>
      <c r="H88" s="22"/>
      <c r="I88" s="22"/>
      <c r="J88" s="9"/>
    </row>
    <row r="89" spans="2:10" ht="16.5" thickBot="1" x14ac:dyDescent="0.3">
      <c r="B89" s="37" t="s">
        <v>36</v>
      </c>
      <c r="C89" s="48" t="s">
        <v>144</v>
      </c>
      <c r="D89" s="38"/>
      <c r="E89" s="38"/>
      <c r="F89" s="38"/>
      <c r="G89" s="243"/>
      <c r="H89" s="58">
        <f>H85-H87</f>
        <v>4087842</v>
      </c>
      <c r="I89" s="58">
        <f>I85-I87</f>
        <v>4608187</v>
      </c>
      <c r="J89" s="23"/>
    </row>
    <row r="90" spans="2:10" ht="17.25" thickTop="1" thickBot="1" x14ac:dyDescent="0.3">
      <c r="B90" s="37"/>
      <c r="C90" s="38"/>
      <c r="D90" s="43"/>
      <c r="E90" s="38"/>
      <c r="F90" s="38"/>
      <c r="G90" s="42"/>
      <c r="H90" s="24"/>
      <c r="I90" s="24"/>
      <c r="J90" s="13"/>
    </row>
    <row r="91" spans="2:10" ht="17.25" thickTop="1" thickBot="1" x14ac:dyDescent="0.3">
      <c r="B91" s="50"/>
      <c r="C91" s="51"/>
      <c r="D91" s="52"/>
      <c r="E91" s="52"/>
      <c r="F91" s="52"/>
      <c r="G91" s="53"/>
      <c r="H91" s="25"/>
      <c r="I91" s="25"/>
      <c r="J91" s="26"/>
    </row>
    <row r="92" spans="2:10" ht="16.5" thickTop="1" x14ac:dyDescent="0.25">
      <c r="C92" s="54"/>
      <c r="J92" s="10"/>
    </row>
  </sheetData>
  <sheetProtection password="CC26" sheet="1"/>
  <mergeCells count="3">
    <mergeCell ref="D4:F4"/>
    <mergeCell ref="D5:F5"/>
    <mergeCell ref="D6:F6"/>
  </mergeCells>
  <phoneticPr fontId="3" type="noConversion"/>
  <printOptions verticalCentered="1"/>
  <pageMargins left="0.74803149606299213" right="0.74803149606299213" top="0.98425196850393704" bottom="0.98425196850393704" header="0.51181102362204722" footer="0.51181102362204722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Aktifler</vt:lpstr>
      <vt:lpstr>Pasifler</vt:lpstr>
      <vt:lpstr>Kar Zarar</vt:lpstr>
      <vt:lpstr>Aktifler!Print_Area</vt:lpstr>
      <vt:lpstr>'Kar Zarar'!Print_Area</vt:lpstr>
      <vt:lpstr>Pasifler!Print_Area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Rasiha Maslakçı</dc:creator>
  <cp:lastModifiedBy>Fulden Serinsu</cp:lastModifiedBy>
  <cp:lastPrinted>2007-03-28T11:08:29Z</cp:lastPrinted>
  <dcterms:created xsi:type="dcterms:W3CDTF">1998-01-12T17:06:50Z</dcterms:created>
  <dcterms:modified xsi:type="dcterms:W3CDTF">2018-05-14T09:10:03Z</dcterms:modified>
</cp:coreProperties>
</file>