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20" windowWidth="9435" windowHeight="4965"/>
  </bookViews>
  <sheets>
    <sheet name="Aktifler" sheetId="11" r:id="rId1"/>
    <sheet name="Pasifler" sheetId="10" r:id="rId2"/>
    <sheet name="Kar Zarar" sheetId="9" r:id="rId3"/>
  </sheets>
  <definedNames>
    <definedName name="_xlnm.Print_Area" localSheetId="0">Aktifler!$B$2:$N$62</definedName>
    <definedName name="_xlnm.Print_Area" localSheetId="2">'Kar Zarar'!$B$2:$J$91</definedName>
    <definedName name="_xlnm.Print_Area" localSheetId="1">Pasifler!$B$2:$N$73</definedName>
  </definedNames>
  <calcPr calcId="162913"/>
  <customWorkbookViews>
    <customWorkbookView name="ece.kiryagdi - Kişisel Görünüm" guid="{B88733EF-1B50-4B48-B75A-D1B636553102}" mergeInterval="0" personalView="1" maximized="1" windowWidth="1020" windowHeight="606" activeSheetId="3"/>
    <customWorkbookView name="pelin.yaylali - Kişisel Görünüm" guid="{F3E08BE8-0FD1-493B-9D8C-45BFA56AB748}" mergeInterval="0" personalView="1" maximized="1" windowWidth="1020" windowHeight="606" activeSheetId="3"/>
    <customWorkbookView name="heran.guzen - Kişisel Görünüm" guid="{27842106-B396-4EED-90E6-6F5E3C4B78AE}" mergeInterval="0" personalView="1" maximized="1" windowWidth="1020" windowHeight="603" activeSheetId="4" showComments="commIndAndComment"/>
    <customWorkbookView name="sedef.kaptan - Kişisel Görünüm" guid="{D00846E4-D63A-4FB0-8FCE-C7A9C858EE72}" mergeInterval="0" personalView="1" maximized="1" windowWidth="1020" windowHeight="580" activeSheetId="3" showComments="commIndAndComment"/>
  </customWorkbookViews>
</workbook>
</file>

<file path=xl/calcChain.xml><?xml version="1.0" encoding="utf-8"?>
<calcChain xmlns="http://schemas.openxmlformats.org/spreadsheetml/2006/main">
  <c r="I8" i="9" l="1"/>
  <c r="H8" i="9"/>
  <c r="L7" i="10"/>
  <c r="I7" i="10"/>
  <c r="F3" i="10"/>
  <c r="D4" i="9" s="1"/>
  <c r="K19" i="10"/>
  <c r="K17" i="10" s="1"/>
  <c r="L32" i="10"/>
  <c r="K32" i="10"/>
  <c r="I32" i="10"/>
  <c r="H32" i="10"/>
  <c r="L45" i="10"/>
  <c r="K45" i="10"/>
  <c r="I45" i="10"/>
  <c r="H45" i="10"/>
  <c r="L31" i="11"/>
  <c r="L34" i="11"/>
  <c r="K34" i="11"/>
  <c r="L48" i="10"/>
  <c r="K48" i="10"/>
  <c r="H48" i="10"/>
  <c r="I48" i="10"/>
  <c r="H70" i="10"/>
  <c r="H19" i="10"/>
  <c r="H17" i="10" s="1"/>
  <c r="I55" i="10"/>
  <c r="H15" i="9"/>
  <c r="I46" i="11"/>
  <c r="J57" i="11"/>
  <c r="L46" i="11"/>
  <c r="M17" i="11"/>
  <c r="H12" i="9"/>
  <c r="H56" i="9"/>
  <c r="H55" i="9" s="1"/>
  <c r="I45" i="9"/>
  <c r="I37" i="9"/>
  <c r="I25" i="9"/>
  <c r="I20" i="9"/>
  <c r="I12" i="9"/>
  <c r="J11" i="10"/>
  <c r="J29" i="10"/>
  <c r="J41" i="10"/>
  <c r="H58" i="10"/>
  <c r="J20" i="10"/>
  <c r="J67" i="10"/>
  <c r="M58" i="11"/>
  <c r="M51" i="11"/>
  <c r="K52" i="11"/>
  <c r="M53" i="11"/>
  <c r="M57" i="11"/>
  <c r="L55" i="11"/>
  <c r="K49" i="11"/>
  <c r="K31" i="11"/>
  <c r="M26" i="11"/>
  <c r="M21" i="11"/>
  <c r="L49" i="11"/>
  <c r="L41" i="11"/>
  <c r="L28" i="11"/>
  <c r="M35" i="11"/>
  <c r="M25" i="11"/>
  <c r="M22" i="11"/>
  <c r="M23" i="11"/>
  <c r="L15" i="11"/>
  <c r="L13" i="11" s="1"/>
  <c r="M10" i="11"/>
  <c r="M12" i="11"/>
  <c r="H55" i="11"/>
  <c r="H52" i="11"/>
  <c r="H49" i="11"/>
  <c r="H41" i="11"/>
  <c r="J56" i="11"/>
  <c r="I55" i="11"/>
  <c r="I49" i="11"/>
  <c r="J38" i="11"/>
  <c r="I37" i="11"/>
  <c r="J35" i="11"/>
  <c r="J20" i="11"/>
  <c r="J18" i="11"/>
  <c r="J12" i="11"/>
  <c r="J39" i="10"/>
  <c r="I28" i="10"/>
  <c r="J18" i="10"/>
  <c r="J21" i="10"/>
  <c r="J16" i="10"/>
  <c r="J13" i="10"/>
  <c r="K55" i="10"/>
  <c r="M35" i="10"/>
  <c r="M49" i="10"/>
  <c r="M51" i="10"/>
  <c r="M39" i="10"/>
  <c r="M41" i="10"/>
  <c r="L38" i="10"/>
  <c r="L24" i="10"/>
  <c r="M20" i="10"/>
  <c r="M22" i="10"/>
  <c r="M13" i="10"/>
  <c r="M15" i="10"/>
  <c r="J68" i="10"/>
  <c r="M54" i="10"/>
  <c r="J52" i="10"/>
  <c r="J35" i="10"/>
  <c r="J33" i="10"/>
  <c r="J31" i="10"/>
  <c r="J23" i="10"/>
  <c r="J15" i="10"/>
  <c r="J58" i="11"/>
  <c r="J53" i="11"/>
  <c r="J51" i="11"/>
  <c r="J50" i="11"/>
  <c r="J43" i="11"/>
  <c r="J36" i="11"/>
  <c r="J30" i="11"/>
  <c r="J11" i="11"/>
  <c r="H9" i="10"/>
  <c r="M60" i="10"/>
  <c r="L9" i="11"/>
  <c r="K55" i="11"/>
  <c r="M54" i="11"/>
  <c r="M47" i="10"/>
  <c r="K24" i="11"/>
  <c r="H20" i="9"/>
  <c r="J43" i="10"/>
  <c r="M33" i="11"/>
  <c r="H45" i="9"/>
  <c r="M16" i="10"/>
  <c r="H67" i="9"/>
  <c r="H66" i="9" s="1"/>
  <c r="H37" i="9"/>
  <c r="I9" i="10"/>
  <c r="M18" i="11"/>
  <c r="M69" i="10"/>
  <c r="M67" i="10"/>
  <c r="J26" i="10"/>
  <c r="J34" i="10"/>
  <c r="J22" i="10"/>
  <c r="J59" i="10"/>
  <c r="J46" i="10"/>
  <c r="J14" i="10"/>
  <c r="J12" i="10"/>
  <c r="J10" i="10"/>
  <c r="J17" i="11"/>
  <c r="M59" i="10"/>
  <c r="M46" i="10"/>
  <c r="J44" i="11"/>
  <c r="J50" i="10"/>
  <c r="M36" i="11"/>
  <c r="M29" i="11"/>
  <c r="K15" i="11"/>
  <c r="K13" i="11" s="1"/>
  <c r="J47" i="10"/>
  <c r="J54" i="10"/>
  <c r="M27" i="10"/>
  <c r="M52" i="10"/>
  <c r="L58" i="10"/>
  <c r="M21" i="10"/>
  <c r="M42" i="10"/>
  <c r="M43" i="10"/>
  <c r="I28" i="11"/>
  <c r="H28" i="11"/>
  <c r="J69" i="10"/>
  <c r="M57" i="10"/>
  <c r="I15" i="9"/>
  <c r="I31" i="9"/>
  <c r="H25" i="9"/>
  <c r="I9" i="11"/>
  <c r="J22" i="11"/>
  <c r="J32" i="11"/>
  <c r="K28" i="11"/>
  <c r="M30" i="11"/>
  <c r="M14" i="10"/>
  <c r="M12" i="10"/>
  <c r="I67" i="9"/>
  <c r="I66" i="9" s="1"/>
  <c r="J42" i="10"/>
  <c r="H31" i="9"/>
  <c r="M23" i="10"/>
  <c r="M26" i="10"/>
  <c r="M31" i="10"/>
  <c r="M29" i="10"/>
  <c r="M36" i="10"/>
  <c r="M53" i="10"/>
  <c r="I24" i="10"/>
  <c r="I38" i="10"/>
  <c r="J40" i="11"/>
  <c r="K9" i="10"/>
  <c r="M11" i="10"/>
  <c r="I56" i="9"/>
  <c r="I55" i="9" s="1"/>
  <c r="J66" i="10"/>
  <c r="M68" i="10"/>
  <c r="M66" i="10"/>
  <c r="J27" i="10"/>
  <c r="J25" i="10"/>
  <c r="H28" i="10"/>
  <c r="M18" i="10"/>
  <c r="K28" i="10"/>
  <c r="M37" i="10"/>
  <c r="I19" i="10"/>
  <c r="I17" i="10" s="1"/>
  <c r="J37" i="10"/>
  <c r="I34" i="11"/>
  <c r="I31" i="11"/>
  <c r="I41" i="11"/>
  <c r="H24" i="11"/>
  <c r="H34" i="11"/>
  <c r="H31" i="11"/>
  <c r="J29" i="11"/>
  <c r="H37" i="11"/>
  <c r="J47" i="11"/>
  <c r="L24" i="11"/>
  <c r="M24" i="11" s="1"/>
  <c r="M40" i="11"/>
  <c r="M42" i="11"/>
  <c r="K37" i="11"/>
  <c r="M43" i="11"/>
  <c r="M44" i="11"/>
  <c r="M10" i="10"/>
  <c r="H55" i="10"/>
  <c r="J53" i="10"/>
  <c r="J36" i="10"/>
  <c r="L9" i="10"/>
  <c r="L19" i="10"/>
  <c r="K24" i="10"/>
  <c r="M25" i="10"/>
  <c r="M34" i="10"/>
  <c r="J49" i="10"/>
  <c r="I58" i="10"/>
  <c r="J60" i="10"/>
  <c r="J25" i="11"/>
  <c r="I24" i="11"/>
  <c r="M48" i="11"/>
  <c r="I70" i="10"/>
  <c r="H24" i="10"/>
  <c r="J51" i="10"/>
  <c r="L52" i="11"/>
  <c r="K41" i="11"/>
  <c r="M56" i="10"/>
  <c r="J26" i="11"/>
  <c r="M30" i="10"/>
  <c r="J40" i="10"/>
  <c r="J56" i="10"/>
  <c r="L28" i="10"/>
  <c r="M33" i="10"/>
  <c r="L55" i="10"/>
  <c r="K38" i="10"/>
  <c r="M40" i="10"/>
  <c r="M50" i="10"/>
  <c r="J57" i="10"/>
  <c r="J39" i="11"/>
  <c r="J49" i="11"/>
  <c r="L70" i="10"/>
  <c r="K70" i="10"/>
  <c r="H38" i="10"/>
  <c r="J30" i="10"/>
  <c r="K58" i="10"/>
  <c r="I52" i="11"/>
  <c r="H46" i="11"/>
  <c r="L19" i="11"/>
  <c r="L37" i="11"/>
  <c r="M16" i="11"/>
  <c r="M20" i="11"/>
  <c r="M32" i="11"/>
  <c r="M38" i="11"/>
  <c r="M45" i="11"/>
  <c r="M47" i="11"/>
  <c r="M56" i="11"/>
  <c r="H15" i="11"/>
  <c r="H13" i="11" s="1"/>
  <c r="M14" i="11"/>
  <c r="I19" i="11"/>
  <c r="J23" i="11"/>
  <c r="H19" i="11"/>
  <c r="J21" i="11"/>
  <c r="H9" i="11"/>
  <c r="J10" i="11"/>
  <c r="J14" i="11"/>
  <c r="J42" i="11"/>
  <c r="J45" i="11"/>
  <c r="M11" i="11"/>
  <c r="I15" i="11"/>
  <c r="I13" i="11" s="1"/>
  <c r="K9" i="11"/>
  <c r="K19" i="11"/>
  <c r="M50" i="11"/>
  <c r="M39" i="11"/>
  <c r="J16" i="11"/>
  <c r="J33" i="11"/>
  <c r="J48" i="11"/>
  <c r="J54" i="11"/>
  <c r="K46" i="11"/>
  <c r="J32" i="10"/>
  <c r="M49" i="11" l="1"/>
  <c r="J55" i="10"/>
  <c r="M55" i="11"/>
  <c r="M46" i="11"/>
  <c r="M19" i="10"/>
  <c r="M48" i="10"/>
  <c r="J31" i="11"/>
  <c r="J58" i="10"/>
  <c r="M9" i="11"/>
  <c r="H11" i="9"/>
  <c r="H10" i="9" s="1"/>
  <c r="J19" i="10"/>
  <c r="J46" i="11"/>
  <c r="J19" i="11"/>
  <c r="I11" i="9"/>
  <c r="I10" i="9" s="1"/>
  <c r="J24" i="10"/>
  <c r="J70" i="10"/>
  <c r="M58" i="10"/>
  <c r="M55" i="10"/>
  <c r="L44" i="10"/>
  <c r="J48" i="10"/>
  <c r="K44" i="10"/>
  <c r="K62" i="10" s="1"/>
  <c r="I44" i="10"/>
  <c r="I62" i="10" s="1"/>
  <c r="J45" i="10"/>
  <c r="M32" i="10"/>
  <c r="M28" i="10"/>
  <c r="M24" i="10"/>
  <c r="L17" i="10"/>
  <c r="M17" i="10" s="1"/>
  <c r="M9" i="10"/>
  <c r="J55" i="11"/>
  <c r="M52" i="11"/>
  <c r="M37" i="11"/>
  <c r="L27" i="11"/>
  <c r="L60" i="11" s="1"/>
  <c r="J17" i="10"/>
  <c r="M70" i="10"/>
  <c r="M31" i="11"/>
  <c r="M41" i="11"/>
  <c r="J37" i="11"/>
  <c r="J28" i="10"/>
  <c r="H44" i="10"/>
  <c r="H62" i="10" s="1"/>
  <c r="M28" i="11"/>
  <c r="I27" i="11"/>
  <c r="I60" i="11" s="1"/>
  <c r="M38" i="10"/>
  <c r="M34" i="11"/>
  <c r="I30" i="9"/>
  <c r="H30" i="9"/>
  <c r="I83" i="9"/>
  <c r="H83" i="9"/>
  <c r="M45" i="10"/>
  <c r="J38" i="10"/>
  <c r="J9" i="10"/>
  <c r="J52" i="11"/>
  <c r="J41" i="11"/>
  <c r="K27" i="11"/>
  <c r="K60" i="11" s="1"/>
  <c r="J34" i="11"/>
  <c r="H27" i="11"/>
  <c r="H60" i="11" s="1"/>
  <c r="J28" i="11"/>
  <c r="J24" i="11"/>
  <c r="M19" i="11"/>
  <c r="M15" i="11"/>
  <c r="M13" i="11"/>
  <c r="J13" i="11"/>
  <c r="J15" i="11"/>
  <c r="J9" i="11"/>
  <c r="I53" i="9" l="1"/>
  <c r="I85" i="9" s="1"/>
  <c r="I89" i="9" s="1"/>
  <c r="M44" i="10"/>
  <c r="J44" i="10"/>
  <c r="L62" i="10"/>
  <c r="M62" i="10" s="1"/>
  <c r="J27" i="11"/>
  <c r="H53" i="9"/>
  <c r="J62" i="10"/>
  <c r="M60" i="11"/>
  <c r="M27" i="11"/>
  <c r="J60" i="11"/>
  <c r="H85" i="9" l="1"/>
  <c r="H89" i="9" s="1"/>
</calcChain>
</file>

<file path=xl/sharedStrings.xml><?xml version="1.0" encoding="utf-8"?>
<sst xmlns="http://schemas.openxmlformats.org/spreadsheetml/2006/main" count="375" uniqueCount="232">
  <si>
    <t>CARİ DÖNEM</t>
  </si>
  <si>
    <t>ÖNCEKİ DÖNEM</t>
  </si>
  <si>
    <t>AKTİFLER</t>
  </si>
  <si>
    <t>I -</t>
  </si>
  <si>
    <t>NAKİT DEĞERLER</t>
  </si>
  <si>
    <t>A.</t>
  </si>
  <si>
    <t>Kasa</t>
  </si>
  <si>
    <t>B.</t>
  </si>
  <si>
    <t>Efektif Deposu</t>
  </si>
  <si>
    <t>C.</t>
  </si>
  <si>
    <t>Diğer</t>
  </si>
  <si>
    <t>II -</t>
  </si>
  <si>
    <t>BANKALAR</t>
  </si>
  <si>
    <t>Diğer Bankalar</t>
  </si>
  <si>
    <t xml:space="preserve"> 1) Yurtiçi Bankalar</t>
  </si>
  <si>
    <t>III -</t>
  </si>
  <si>
    <t>IV -</t>
  </si>
  <si>
    <t>V -</t>
  </si>
  <si>
    <t>Devlet İç Borçlanma Senetleri</t>
  </si>
  <si>
    <t>Diğer Borçlanma Senetleri</t>
  </si>
  <si>
    <t>Hisse Senetleri</t>
  </si>
  <si>
    <t>D.</t>
  </si>
  <si>
    <t xml:space="preserve">Diğer Menkul Değerler </t>
  </si>
  <si>
    <t>VI -</t>
  </si>
  <si>
    <t>Kısa Vadeli</t>
  </si>
  <si>
    <t>Orta ve Uzun Vadeli</t>
  </si>
  <si>
    <t>VII -</t>
  </si>
  <si>
    <t xml:space="preserve"> 1) Brüt Alacak Bakiyesi</t>
  </si>
  <si>
    <t xml:space="preserve"> 2) Ayrılan Özel Karşılık ( - )</t>
  </si>
  <si>
    <t>Tahsili Şüpheli Krediler ve Diğer Alacaklar [ Net ]</t>
  </si>
  <si>
    <t>Zarar Niteliğindeki Krediler ve Diğer Alacaklar [ Net ]</t>
  </si>
  <si>
    <t xml:space="preserve"> 2) Ayrılan Karşılık ( - )</t>
  </si>
  <si>
    <t>VIII -</t>
  </si>
  <si>
    <t>FAİZ VE GELİR TAHAKKUK VE REESKONTLARI</t>
  </si>
  <si>
    <t>Kredilerin</t>
  </si>
  <si>
    <t>Menkul Değerlerin</t>
  </si>
  <si>
    <t>IX -</t>
  </si>
  <si>
    <t>Finansal Kiralama Alacakları</t>
  </si>
  <si>
    <t>Kazanılmamış Gelirler ( - )</t>
  </si>
  <si>
    <t>X -</t>
  </si>
  <si>
    <t>XI -</t>
  </si>
  <si>
    <t>XII -</t>
  </si>
  <si>
    <t xml:space="preserve">Mali İştirakler </t>
  </si>
  <si>
    <t xml:space="preserve">Mali Olmayan İştirakler </t>
  </si>
  <si>
    <t>XIII -</t>
  </si>
  <si>
    <t>Mali Ortaklıklar</t>
  </si>
  <si>
    <t>Mali Olmayan Ortaklıklar</t>
  </si>
  <si>
    <t>XIV -</t>
  </si>
  <si>
    <t>Diğer Menkul Kıymetler</t>
  </si>
  <si>
    <t>Defter Değeri</t>
  </si>
  <si>
    <t>Birikmiş Amortismanlar ( - )</t>
  </si>
  <si>
    <t>PASİFLER</t>
  </si>
  <si>
    <t>Tasarruf Mevduatı</t>
  </si>
  <si>
    <t>Resmi Kuruluşlar Mevduatı</t>
  </si>
  <si>
    <t>Ticari Kuruluşlar Mevduatı</t>
  </si>
  <si>
    <t>E.</t>
  </si>
  <si>
    <t>Diğer Kuruluşlar Mevduatı</t>
  </si>
  <si>
    <t>F.</t>
  </si>
  <si>
    <t>Bankalar Mevduatı</t>
  </si>
  <si>
    <t>G.</t>
  </si>
  <si>
    <t>H.</t>
  </si>
  <si>
    <t>Altın Depo Hesapları</t>
  </si>
  <si>
    <t xml:space="preserve">II - </t>
  </si>
  <si>
    <t>Alınan Diğer Krediler</t>
  </si>
  <si>
    <t xml:space="preserve"> 1) Yurtiçi banka ve kuruluşlardan</t>
  </si>
  <si>
    <t xml:space="preserve"> 2) Yurtdışı banka, kuruluş ve fonlardan</t>
  </si>
  <si>
    <t xml:space="preserve"> 3) Sermaye Benzeri Krediler</t>
  </si>
  <si>
    <t xml:space="preserve">IV - </t>
  </si>
  <si>
    <t>Bonolar</t>
  </si>
  <si>
    <t>Varlığa Dayalı Menkul Kıymetler</t>
  </si>
  <si>
    <t>Tahviller</t>
  </si>
  <si>
    <t xml:space="preserve">VI - </t>
  </si>
  <si>
    <t>FAİZ VE GİDER REESKONTLARI</t>
  </si>
  <si>
    <t>Mevduatın</t>
  </si>
  <si>
    <t>Alınan Kredilerin</t>
  </si>
  <si>
    <t xml:space="preserve">VII - </t>
  </si>
  <si>
    <t>Finansal Kiralama Borçları</t>
  </si>
  <si>
    <t>Ertelenmiş Finansal Kiralama Giderleri ( - )</t>
  </si>
  <si>
    <t>ÖDENECEK VERGİ, RESİM, HARÇ VE PRİMLER</t>
  </si>
  <si>
    <t>İTHALAT TRANSFER EMİRLERİ</t>
  </si>
  <si>
    <t>KARŞILIKLAR</t>
  </si>
  <si>
    <t>Kıdem Tazminatı Karşılığı</t>
  </si>
  <si>
    <t>Genel Kredi Karşılıkları</t>
  </si>
  <si>
    <t>Vergi Karşılığı</t>
  </si>
  <si>
    <t>Diğer Karşılıklar</t>
  </si>
  <si>
    <t xml:space="preserve"> 1) Nominal Sermaye</t>
  </si>
  <si>
    <t xml:space="preserve"> 2) Ödenmemiş Sermaye  ( - )</t>
  </si>
  <si>
    <t>Kanuni Yedek Akçeler</t>
  </si>
  <si>
    <t xml:space="preserve"> 2) Emisyon(Hisse Senedi İhraç)Primleri</t>
  </si>
  <si>
    <t xml:space="preserve"> 3) Diğer Kanuni Yedek Akçeler</t>
  </si>
  <si>
    <t>İhtiyari Yedek Akçeler</t>
  </si>
  <si>
    <t>Yeniden Değerleme Fonları</t>
  </si>
  <si>
    <t>Zarar</t>
  </si>
  <si>
    <t xml:space="preserve"> 1) Dönem Zararı</t>
  </si>
  <si>
    <t xml:space="preserve"> 2) Geçmiş Yıl Zararları</t>
  </si>
  <si>
    <t>KÂR</t>
  </si>
  <si>
    <t>Dönem Kârı</t>
  </si>
  <si>
    <t>Geçmiş Yıl Kârları</t>
  </si>
  <si>
    <t>TOPLAM</t>
  </si>
  <si>
    <t>Kredilerden Alınan Faizler</t>
  </si>
  <si>
    <t xml:space="preserve"> 1) TP Kredilerden Alınan Faizler</t>
  </si>
  <si>
    <t xml:space="preserve">    a - Kısa Vadeli Kredilerden</t>
  </si>
  <si>
    <t xml:space="preserve">    b - Orta ve Uzun Vadeli Kredilerden</t>
  </si>
  <si>
    <t xml:space="preserve"> 2) YP Kredilerden Alınan Faizler</t>
  </si>
  <si>
    <t xml:space="preserve"> 3) Takipteki Alacaklardan Alınan Faizler</t>
  </si>
  <si>
    <t>Mevduat Munzam Karşılıklarından Alınan Faizler</t>
  </si>
  <si>
    <t>Bankalardan Alınan Faizler</t>
  </si>
  <si>
    <t xml:space="preserve"> 2) Yurtiçi Bankalardan</t>
  </si>
  <si>
    <t xml:space="preserve"> 3) Yurtdışı Bankalardan</t>
  </si>
  <si>
    <t>Menkul Değerler Cüzdanından Alınan Faizler</t>
  </si>
  <si>
    <t>Mevduata Verilen Faizler</t>
  </si>
  <si>
    <t xml:space="preserve"> 1) Tasarruf Mevduatına</t>
  </si>
  <si>
    <t xml:space="preserve">Kullanılan Kredilere Verilen Faizler </t>
  </si>
  <si>
    <t xml:space="preserve"> 2) Yurtiçi Bankalara</t>
  </si>
  <si>
    <t xml:space="preserve"> 3) Yurtdışı Bankalara</t>
  </si>
  <si>
    <t xml:space="preserve"> 4) Diğer Kuruluşlara</t>
  </si>
  <si>
    <t>Çıkarılan Menkul Kıymetlere Verilen Faizler</t>
  </si>
  <si>
    <t>NET FAİZ GELİRİ  [ I - II ]</t>
  </si>
  <si>
    <t>Alınan Ücret ve Komisyonlar</t>
  </si>
  <si>
    <t xml:space="preserve"> 1) Nakdi Kredilerden</t>
  </si>
  <si>
    <t xml:space="preserve"> 2) Gayri Nakdi Kredilerden</t>
  </si>
  <si>
    <t xml:space="preserve"> 3) Diğer</t>
  </si>
  <si>
    <t>Sermaye Piyasası İşlem Kârları</t>
  </si>
  <si>
    <t>Kambiyo Kârları</t>
  </si>
  <si>
    <t>İştirakler ve Bağlı Ortaklıklardan Alınan Kâr Payları(Temettü)</t>
  </si>
  <si>
    <t>Olağanüstü Gelirler</t>
  </si>
  <si>
    <t>Verilen Ücret ve Komisyonlar</t>
  </si>
  <si>
    <t xml:space="preserve"> 1) Nakdi Kredilere Verilen</t>
  </si>
  <si>
    <t xml:space="preserve"> 2) Gayri Nakdi Kredilere Verilen</t>
  </si>
  <si>
    <t>Sermaye Piyasası İşlem Zararları</t>
  </si>
  <si>
    <t>Kambiyo Zararları</t>
  </si>
  <si>
    <t>Personel Giderleri</t>
  </si>
  <si>
    <t>Kıdem Tazminatı Provizyonu</t>
  </si>
  <si>
    <t>Kira Giderleri</t>
  </si>
  <si>
    <t>Amortisman Giderleri</t>
  </si>
  <si>
    <t>Vergi ve Harçlar</t>
  </si>
  <si>
    <t>I.</t>
  </si>
  <si>
    <t>Olağanüstü Giderler</t>
  </si>
  <si>
    <t>J.</t>
  </si>
  <si>
    <t>K.</t>
  </si>
  <si>
    <t>L.</t>
  </si>
  <si>
    <t>NET FAİZ DIŞI GELİRLER [ IV - V ]</t>
  </si>
  <si>
    <t>VERGİ ÖNCESİ KÂR / ZARAR [ III + VI ]</t>
  </si>
  <si>
    <t>VERGİ PROVİZYONU</t>
  </si>
  <si>
    <t>NET KÂR / ZARAR [ VII - VIII ]</t>
  </si>
  <si>
    <t>FİNANSAL KİRALAMA ALACAKLARI [ Net ] *</t>
  </si>
  <si>
    <t>MEVDUAT YASAL KARŞILIKLARI</t>
  </si>
  <si>
    <t>K.K.T.C.Merkez Bankası Kredileri</t>
  </si>
  <si>
    <t xml:space="preserve"> 1) Kanuni Yedek Akçeler</t>
  </si>
  <si>
    <t xml:space="preserve"> 1) K.K.T.C.Merkez Bankasından</t>
  </si>
  <si>
    <t xml:space="preserve"> 2) Resmi Kuruluşlar Mevduatına</t>
  </si>
  <si>
    <t xml:space="preserve"> 3) Ticari Kuruluşlar Mevduatına</t>
  </si>
  <si>
    <t xml:space="preserve"> 4) Diğer Kuruluşlar Mevduatına</t>
  </si>
  <si>
    <t xml:space="preserve"> 5) Bankalar Mevduatına</t>
  </si>
  <si>
    <t xml:space="preserve"> 1) K.K.T.C.Merkez Bankasına</t>
  </si>
  <si>
    <t>TP</t>
  </si>
  <si>
    <t>YP</t>
  </si>
  <si>
    <t>Tahsil İmkanı Sınırlı Krediler ve Diğer Alacaklar [ Net ]</t>
  </si>
  <si>
    <t xml:space="preserve">Ödenmiş Sermaye  </t>
  </si>
  <si>
    <t xml:space="preserve">EMANET VE REHİNLİ KIYMETLER </t>
  </si>
  <si>
    <t>( * ) Yasa ile yetkilendirilen bankalar tarafından kullanılır.</t>
  </si>
  <si>
    <t xml:space="preserve">B. </t>
  </si>
  <si>
    <t>Döviz Mevduata Verilen Faizler</t>
  </si>
  <si>
    <t xml:space="preserve"> 6) Altın Depo Hesaplarına</t>
  </si>
  <si>
    <t>Dipnot</t>
  </si>
  <si>
    <t xml:space="preserve">MEVDUAT </t>
  </si>
  <si>
    <t>(11)</t>
  </si>
  <si>
    <t>(12)</t>
  </si>
  <si>
    <t>(13)</t>
  </si>
  <si>
    <t xml:space="preserve">ALINAN KREDİLER </t>
  </si>
  <si>
    <t>(15)</t>
  </si>
  <si>
    <t xml:space="preserve">ÇIKARILAN MENKUL KIYMETLER [ Net ]  </t>
  </si>
  <si>
    <t>(14)</t>
  </si>
  <si>
    <t xml:space="preserve">FONLAR </t>
  </si>
  <si>
    <t>(16)</t>
  </si>
  <si>
    <t xml:space="preserve">MUHTELİF BORÇLAR </t>
  </si>
  <si>
    <t>(17)</t>
  </si>
  <si>
    <t xml:space="preserve">DİĞER PASİFLER  </t>
  </si>
  <si>
    <t>(18)</t>
  </si>
  <si>
    <t xml:space="preserve">ÖZKAYNAKLAR </t>
  </si>
  <si>
    <t>(19)</t>
  </si>
  <si>
    <t xml:space="preserve">Değerleme Farkları </t>
  </si>
  <si>
    <t xml:space="preserve">TOPLAM PASİFLER  </t>
  </si>
  <si>
    <t>(1)</t>
  </si>
  <si>
    <t xml:space="preserve">BİLANÇO DIŞI YÜKÜMLÜLÜKLER </t>
  </si>
  <si>
    <t>(2)</t>
  </si>
  <si>
    <t xml:space="preserve">GARANTİ VE KEFALETLER </t>
  </si>
  <si>
    <t>(3)</t>
  </si>
  <si>
    <t xml:space="preserve">TAAHHÜTLER </t>
  </si>
  <si>
    <t>(4)</t>
  </si>
  <si>
    <t xml:space="preserve">DÖVİZ VE FAİZ HADDİ İLE İLGİLİ İŞLEMLER </t>
  </si>
  <si>
    <t xml:space="preserve">K.K.T.C.Merkez Bankası  </t>
  </si>
  <si>
    <t xml:space="preserve"> 2) Yurtdışı Bankalar  </t>
  </si>
  <si>
    <t xml:space="preserve">MENKUL DEĞERLER CÜZDANI [ Net ]  </t>
  </si>
  <si>
    <t xml:space="preserve">KREDİLER  </t>
  </si>
  <si>
    <t>(5)</t>
  </si>
  <si>
    <t xml:space="preserve">TAKİPTEKİ ALACAKLAR [ Net ] </t>
  </si>
  <si>
    <t>(6)</t>
  </si>
  <si>
    <t xml:space="preserve">MUHTELİF ALACAKLAR </t>
  </si>
  <si>
    <t>(7)</t>
  </si>
  <si>
    <t xml:space="preserve">İŞTİRAKLER [ Net ]  </t>
  </si>
  <si>
    <t xml:space="preserve">BAĞLI ORTAKLIKLAR [ Net ] </t>
  </si>
  <si>
    <t>(8)</t>
  </si>
  <si>
    <t xml:space="preserve">BAĞLI MENKUL KIYMETLER [ Net ]  </t>
  </si>
  <si>
    <t>(9)</t>
  </si>
  <si>
    <t xml:space="preserve">SABİT KIYMETLER [ Net ]  </t>
  </si>
  <si>
    <t>(10)</t>
  </si>
  <si>
    <t xml:space="preserve">DİĞER AKTİFLER </t>
  </si>
  <si>
    <t xml:space="preserve">TOPLAM AKTİFLER </t>
  </si>
  <si>
    <t xml:space="preserve">FAİZ GELİRLERİ  </t>
  </si>
  <si>
    <t xml:space="preserve">Diğer Faiz Gelirleri </t>
  </si>
  <si>
    <t xml:space="preserve">FAİZ GİDERLERİ  </t>
  </si>
  <si>
    <t xml:space="preserve">Diğer Faiz Giderleri </t>
  </si>
  <si>
    <t xml:space="preserve">Diğer Faiz Dışı Gelirler </t>
  </si>
  <si>
    <t>Takipteki Alacaklar Provizyonu</t>
  </si>
  <si>
    <t xml:space="preserve">Diğer Provizyonlar </t>
  </si>
  <si>
    <t xml:space="preserve">Diğer Faiz Dışı Giderler </t>
  </si>
  <si>
    <t xml:space="preserve"> 3) Ters Repo İşlemlerinden Alacaklar</t>
  </si>
  <si>
    <t>REPO İŞLEMLERİNDEN SAĞLANAN FONLAR</t>
  </si>
  <si>
    <t xml:space="preserve">FİNANSAL KİRALAMA BORÇLARI [ Net ] </t>
  </si>
  <si>
    <t xml:space="preserve"> 1) Kalkınma Bankası Tahvillerinden</t>
  </si>
  <si>
    <t xml:space="preserve"> 2) Diğer Menkul Kıymetlerden</t>
  </si>
  <si>
    <t xml:space="preserve"> 4) Ters Repo İşlemlerinden Alınan Faizler</t>
  </si>
  <si>
    <t>Repo İşlemlerine Verilen Faizler</t>
  </si>
  <si>
    <t xml:space="preserve">FAİZ DIŞI GELİRLER </t>
  </si>
  <si>
    <t xml:space="preserve">FAİZ DIŞI GİDERLER </t>
  </si>
  <si>
    <t>KARŞILAŞTIRMALI BİLANÇOSU</t>
  </si>
  <si>
    <t>KARŞILAŞTIRMALI KÂR VE ZARAR CETVELİ</t>
  </si>
  <si>
    <t>(TL)</t>
  </si>
  <si>
    <t xml:space="preserve"> KIBRIS İKTİSAT BANKASI LTD.</t>
  </si>
  <si>
    <t>(31.12.2018)</t>
  </si>
  <si>
    <t>(31.12.2019)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</si>
</sst>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10" x14ac:knownFonts="1">
    <font>
      <sz val="10"/>
      <name val="MS Sans Serif"/>
    </font>
    <font>
      <b/>
      <sz val="12"/>
      <name val="Times New Roman Tur"/>
      <family val="1"/>
      <charset val="162"/>
    </font>
    <font>
      <sz val="12"/>
      <name val="Times New Roman Tur"/>
      <family val="1"/>
      <charset val="162"/>
    </font>
    <font>
      <sz val="8"/>
      <name val="MS Sans Serif"/>
      <family val="2"/>
      <charset val="162"/>
    </font>
    <font>
      <b/>
      <sz val="12"/>
      <name val="Times New Roman Tur"/>
      <charset val="162"/>
    </font>
    <font>
      <sz val="12"/>
      <name val="Times New Roman Tur"/>
      <charset val="162"/>
    </font>
    <font>
      <sz val="12"/>
      <name val="MS Sans Serif"/>
      <family val="2"/>
      <charset val="162"/>
    </font>
    <font>
      <b/>
      <sz val="12"/>
      <name val="MS Sans Serif"/>
      <family val="2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bgColor indexed="9"/>
      </patternFill>
    </fill>
  </fills>
  <borders count="10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10"/>
      </right>
      <top/>
      <bottom style="medium">
        <color indexed="10"/>
      </bottom>
      <diagonal/>
    </border>
    <border>
      <left/>
      <right style="double">
        <color indexed="10"/>
      </right>
      <top/>
      <bottom style="dotted">
        <color indexed="12"/>
      </bottom>
      <diagonal/>
    </border>
    <border>
      <left/>
      <right style="double">
        <color indexed="10"/>
      </right>
      <top/>
      <bottom style="dashed">
        <color indexed="64"/>
      </bottom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 style="double">
        <color indexed="10"/>
      </right>
      <top/>
      <bottom/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/>
      <right style="double">
        <color indexed="10"/>
      </right>
      <top style="medium">
        <color indexed="10"/>
      </top>
      <bottom/>
      <diagonal/>
    </border>
    <border>
      <left style="double">
        <color indexed="10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10"/>
      </left>
      <right style="double">
        <color indexed="10"/>
      </right>
      <top/>
      <bottom style="medium">
        <color indexed="10"/>
      </bottom>
      <diagonal/>
    </border>
    <border>
      <left style="double">
        <color indexed="10"/>
      </left>
      <right style="double">
        <color indexed="10"/>
      </right>
      <top/>
      <bottom style="dotted">
        <color indexed="12"/>
      </bottom>
      <diagonal/>
    </border>
    <border>
      <left style="double">
        <color indexed="10"/>
      </left>
      <right style="double">
        <color indexed="10"/>
      </right>
      <top/>
      <bottom style="dashed">
        <color indexed="64"/>
      </bottom>
      <diagonal/>
    </border>
    <border>
      <left style="double">
        <color indexed="10"/>
      </left>
      <right style="double">
        <color indexed="10"/>
      </right>
      <top/>
      <bottom style="hair">
        <color indexed="64"/>
      </bottom>
      <diagonal/>
    </border>
    <border>
      <left style="double">
        <color indexed="10"/>
      </left>
      <right style="double">
        <color indexed="10"/>
      </right>
      <top/>
      <bottom style="double">
        <color indexed="10"/>
      </bottom>
      <diagonal/>
    </border>
    <border>
      <left style="double">
        <color indexed="10"/>
      </left>
      <right style="double">
        <color indexed="10"/>
      </right>
      <top style="medium">
        <color indexed="10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12"/>
      </left>
      <right style="medium">
        <color indexed="12"/>
      </right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 style="double">
        <color indexed="12"/>
      </left>
      <right style="medium">
        <color indexed="12"/>
      </right>
      <top/>
      <bottom style="dotted">
        <color indexed="12"/>
      </bottom>
      <diagonal/>
    </border>
    <border>
      <left/>
      <right/>
      <top/>
      <bottom style="dotted">
        <color indexed="12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medium">
        <color indexed="10"/>
      </bottom>
      <diagonal/>
    </border>
    <border>
      <left/>
      <right/>
      <top style="dotted">
        <color indexed="12"/>
      </top>
      <bottom style="medium">
        <color indexed="10"/>
      </bottom>
      <diagonal/>
    </border>
    <border>
      <left style="double">
        <color indexed="12"/>
      </left>
      <right style="medium">
        <color indexed="12"/>
      </right>
      <top style="dashDot">
        <color indexed="18"/>
      </top>
      <bottom style="dashDot">
        <color indexed="18"/>
      </bottom>
      <diagonal/>
    </border>
    <border>
      <left/>
      <right/>
      <top style="dashDot">
        <color indexed="18"/>
      </top>
      <bottom style="dashDot">
        <color indexed="18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dashDot">
        <color indexed="18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dashDot">
        <color indexed="62"/>
      </bottom>
      <diagonal/>
    </border>
    <border>
      <left/>
      <right/>
      <top style="dotted">
        <color indexed="12"/>
      </top>
      <bottom style="dashDot">
        <color indexed="62"/>
      </bottom>
      <diagonal/>
    </border>
    <border>
      <left style="double">
        <color indexed="12"/>
      </left>
      <right style="medium">
        <color indexed="12"/>
      </right>
      <top style="dashDot">
        <color indexed="62"/>
      </top>
      <bottom style="dashDot">
        <color indexed="62"/>
      </bottom>
      <diagonal/>
    </border>
    <border>
      <left/>
      <right/>
      <top style="dashDot">
        <color indexed="62"/>
      </top>
      <bottom style="dashDot">
        <color indexed="62"/>
      </bottom>
      <diagonal/>
    </border>
    <border>
      <left style="double">
        <color indexed="12"/>
      </left>
      <right style="medium">
        <color indexed="12"/>
      </right>
      <top/>
      <bottom/>
      <diagonal/>
    </border>
    <border>
      <left style="medium">
        <color indexed="12"/>
      </left>
      <right style="double">
        <color indexed="12"/>
      </right>
      <top/>
      <bottom style="medium">
        <color indexed="10"/>
      </bottom>
      <diagonal/>
    </border>
    <border>
      <left style="medium">
        <color indexed="12"/>
      </left>
      <right style="double">
        <color indexed="12"/>
      </right>
      <top/>
      <bottom style="dotted">
        <color indexed="12"/>
      </bottom>
      <diagonal/>
    </border>
    <border>
      <left style="medium">
        <color indexed="12"/>
      </left>
      <right style="double">
        <color indexed="12"/>
      </right>
      <top style="dotted">
        <color indexed="12"/>
      </top>
      <bottom style="medium">
        <color indexed="10"/>
      </bottom>
      <diagonal/>
    </border>
    <border>
      <left style="medium">
        <color indexed="12"/>
      </left>
      <right style="double">
        <color indexed="12"/>
      </right>
      <top style="dashed">
        <color indexed="12"/>
      </top>
      <bottom style="medium">
        <color indexed="10"/>
      </bottom>
      <diagonal/>
    </border>
    <border>
      <left style="medium">
        <color indexed="12"/>
      </left>
      <right style="double">
        <color indexed="12"/>
      </right>
      <top style="dotted">
        <color indexed="12"/>
      </top>
      <bottom style="dashDot">
        <color indexed="18"/>
      </bottom>
      <diagonal/>
    </border>
    <border>
      <left style="medium">
        <color indexed="12"/>
      </left>
      <right style="double">
        <color indexed="12"/>
      </right>
      <top style="dashDot">
        <color indexed="18"/>
      </top>
      <bottom style="dashDot">
        <color indexed="18"/>
      </bottom>
      <diagonal/>
    </border>
    <border>
      <left style="medium">
        <color indexed="12"/>
      </left>
      <right style="double">
        <color indexed="12"/>
      </right>
      <top/>
      <bottom/>
      <diagonal/>
    </border>
    <border>
      <left style="medium">
        <color indexed="12"/>
      </left>
      <right style="double">
        <color indexed="12"/>
      </right>
      <top/>
      <bottom style="double">
        <color indexed="12"/>
      </bottom>
      <diagonal/>
    </border>
    <border>
      <left style="medium">
        <color indexed="12"/>
      </left>
      <right style="double">
        <color indexed="12"/>
      </right>
      <top style="medium">
        <color indexed="10"/>
      </top>
      <bottom style="medium">
        <color indexed="10"/>
      </bottom>
      <diagonal/>
    </border>
    <border>
      <left style="medium">
        <color indexed="12"/>
      </left>
      <right style="double">
        <color indexed="12"/>
      </right>
      <top style="medium">
        <color indexed="10"/>
      </top>
      <bottom style="double">
        <color indexed="12"/>
      </bottom>
      <diagonal/>
    </border>
    <border>
      <left style="double">
        <color indexed="12"/>
      </left>
      <right style="medium">
        <color indexed="12"/>
      </right>
      <top style="dashed">
        <color indexed="12"/>
      </top>
      <bottom style="medium">
        <color indexed="10"/>
      </bottom>
      <diagonal/>
    </border>
    <border>
      <left/>
      <right/>
      <top style="dashed">
        <color indexed="12"/>
      </top>
      <bottom style="medium">
        <color indexed="10"/>
      </bottom>
      <diagonal/>
    </border>
    <border>
      <left style="double">
        <color indexed="12"/>
      </left>
      <right style="medium">
        <color indexed="12"/>
      </right>
      <top/>
      <bottom style="double">
        <color indexed="12"/>
      </bottom>
      <diagonal/>
    </border>
    <border>
      <left/>
      <right/>
      <top/>
      <bottom style="double">
        <color indexed="12"/>
      </bottom>
      <diagonal/>
    </border>
    <border>
      <left style="double">
        <color indexed="64"/>
      </left>
      <right/>
      <top style="double">
        <color indexed="12"/>
      </top>
      <bottom/>
      <diagonal/>
    </border>
    <border>
      <left/>
      <right/>
      <top style="double">
        <color indexed="12"/>
      </top>
      <bottom/>
      <diagonal/>
    </border>
    <border>
      <left/>
      <right style="double">
        <color indexed="12"/>
      </right>
      <top style="double">
        <color indexed="12"/>
      </top>
      <bottom/>
      <diagonal/>
    </border>
    <border>
      <left/>
      <right style="double">
        <color indexed="12"/>
      </right>
      <top/>
      <bottom/>
      <diagonal/>
    </border>
    <border>
      <left style="double">
        <color indexed="64"/>
      </left>
      <right/>
      <top/>
      <bottom style="double">
        <color indexed="12"/>
      </bottom>
      <diagonal/>
    </border>
    <border>
      <left/>
      <right style="double">
        <color indexed="12"/>
      </right>
      <top/>
      <bottom style="double">
        <color indexed="12"/>
      </bottom>
      <diagonal/>
    </border>
    <border>
      <left style="double">
        <color indexed="12"/>
      </left>
      <right style="medium">
        <color indexed="12"/>
      </right>
      <top style="double">
        <color indexed="12"/>
      </top>
      <bottom/>
      <diagonal/>
    </border>
    <border>
      <left style="medium">
        <color indexed="12"/>
      </left>
      <right style="double">
        <color indexed="12"/>
      </right>
      <top style="double">
        <color indexed="12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48"/>
      </left>
      <right style="medium">
        <color indexed="48"/>
      </right>
      <top style="double">
        <color indexed="12"/>
      </top>
      <bottom/>
      <diagonal/>
    </border>
    <border>
      <left style="medium">
        <color indexed="48"/>
      </left>
      <right style="medium">
        <color indexed="48"/>
      </right>
      <top/>
      <bottom style="medium">
        <color indexed="10"/>
      </bottom>
      <diagonal/>
    </border>
    <border>
      <left style="medium">
        <color indexed="48"/>
      </left>
      <right style="medium">
        <color indexed="48"/>
      </right>
      <top/>
      <bottom style="dotted">
        <color indexed="12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48"/>
      </left>
      <right style="medium">
        <color indexed="48"/>
      </right>
      <top/>
      <bottom/>
      <diagonal/>
    </border>
    <border>
      <left style="double">
        <color indexed="64"/>
      </left>
      <right/>
      <top/>
      <bottom style="double">
        <color indexed="39"/>
      </bottom>
      <diagonal/>
    </border>
    <border>
      <left/>
      <right/>
      <top/>
      <bottom style="double">
        <color indexed="39"/>
      </bottom>
      <diagonal/>
    </border>
    <border>
      <left style="double">
        <color indexed="39"/>
      </left>
      <right style="double">
        <color indexed="39"/>
      </right>
      <top style="double">
        <color indexed="39"/>
      </top>
      <bottom/>
      <diagonal/>
    </border>
    <border>
      <left style="double">
        <color indexed="39"/>
      </left>
      <right style="double">
        <color indexed="39"/>
      </right>
      <top/>
      <bottom style="medium">
        <color indexed="10"/>
      </bottom>
      <diagonal/>
    </border>
    <border>
      <left style="double">
        <color indexed="39"/>
      </left>
      <right style="double">
        <color indexed="39"/>
      </right>
      <top/>
      <bottom style="dotted">
        <color indexed="12"/>
      </bottom>
      <diagonal/>
    </border>
    <border>
      <left style="double">
        <color indexed="39"/>
      </left>
      <right style="double">
        <color indexed="39"/>
      </right>
      <top/>
      <bottom style="dashed">
        <color indexed="64"/>
      </bottom>
      <diagonal/>
    </border>
    <border>
      <left style="double">
        <color indexed="39"/>
      </left>
      <right style="double">
        <color indexed="39"/>
      </right>
      <top style="dashed">
        <color indexed="64"/>
      </top>
      <bottom style="dashed">
        <color indexed="64"/>
      </bottom>
      <diagonal/>
    </border>
    <border>
      <left style="double">
        <color indexed="39"/>
      </left>
      <right style="double">
        <color indexed="39"/>
      </right>
      <top/>
      <bottom/>
      <diagonal/>
    </border>
    <border>
      <left style="double">
        <color indexed="39"/>
      </left>
      <right style="double">
        <color indexed="39"/>
      </right>
      <top style="dashDot">
        <color indexed="18"/>
      </top>
      <bottom style="dashDot">
        <color indexed="18"/>
      </bottom>
      <diagonal/>
    </border>
    <border>
      <left style="double">
        <color indexed="39"/>
      </left>
      <right style="double">
        <color indexed="39"/>
      </right>
      <top/>
      <bottom style="dotted">
        <color indexed="39"/>
      </bottom>
      <diagonal/>
    </border>
    <border>
      <left style="double">
        <color indexed="39"/>
      </left>
      <right style="double">
        <color indexed="39"/>
      </right>
      <top/>
      <bottom style="double">
        <color indexed="39"/>
      </bottom>
      <diagonal/>
    </border>
    <border>
      <left style="medium">
        <color indexed="48"/>
      </left>
      <right style="double">
        <color indexed="48"/>
      </right>
      <top style="double">
        <color indexed="12"/>
      </top>
      <bottom/>
      <diagonal/>
    </border>
    <border>
      <left style="medium">
        <color indexed="48"/>
      </left>
      <right style="double">
        <color indexed="48"/>
      </right>
      <top/>
      <bottom style="medium">
        <color indexed="10"/>
      </bottom>
      <diagonal/>
    </border>
    <border>
      <left style="medium">
        <color indexed="48"/>
      </left>
      <right style="double">
        <color indexed="48"/>
      </right>
      <top/>
      <bottom style="dotted">
        <color indexed="12"/>
      </bottom>
      <diagonal/>
    </border>
    <border>
      <left style="medium">
        <color indexed="48"/>
      </left>
      <right style="double">
        <color indexed="48"/>
      </right>
      <top/>
      <bottom style="dashed">
        <color indexed="64"/>
      </bottom>
      <diagonal/>
    </border>
    <border>
      <left style="medium">
        <color indexed="48"/>
      </left>
      <right style="double">
        <color indexed="48"/>
      </right>
      <top/>
      <bottom/>
      <diagonal/>
    </border>
    <border>
      <left style="medium">
        <color indexed="48"/>
      </left>
      <right style="double">
        <color indexed="48"/>
      </right>
      <top/>
      <bottom style="double">
        <color indexed="12"/>
      </bottom>
      <diagonal/>
    </border>
    <border>
      <left/>
      <right/>
      <top/>
      <bottom style="dotted">
        <color indexed="39"/>
      </bottom>
      <diagonal/>
    </border>
    <border>
      <left style="medium">
        <color indexed="48"/>
      </left>
      <right style="medium">
        <color indexed="48"/>
      </right>
      <top/>
      <bottom style="double">
        <color indexed="12"/>
      </bottom>
      <diagonal/>
    </border>
    <border>
      <left style="double">
        <color indexed="12"/>
      </left>
      <right style="medium">
        <color indexed="12"/>
      </right>
      <top style="medium">
        <color indexed="10"/>
      </top>
      <bottom style="hair">
        <color indexed="64"/>
      </bottom>
      <diagonal/>
    </border>
    <border>
      <left style="double">
        <color indexed="12"/>
      </left>
      <right style="medium">
        <color indexed="12"/>
      </right>
      <top style="hair">
        <color indexed="64"/>
      </top>
      <bottom style="hair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0"/>
      </top>
      <bottom style="hair">
        <color indexed="64"/>
      </bottom>
      <diagonal/>
    </border>
    <border>
      <left style="medium">
        <color indexed="12"/>
      </left>
      <right style="medium">
        <color indexed="12"/>
      </right>
      <top style="hair">
        <color indexed="64"/>
      </top>
      <bottom style="hair">
        <color indexed="64"/>
      </bottom>
      <diagonal/>
    </border>
    <border>
      <left style="double">
        <color indexed="12"/>
      </left>
      <right style="medium">
        <color indexed="12"/>
      </right>
      <top style="hair">
        <color indexed="64"/>
      </top>
      <bottom style="medium">
        <color indexed="10"/>
      </bottom>
      <diagonal/>
    </border>
    <border>
      <left style="medium">
        <color indexed="12"/>
      </left>
      <right style="medium">
        <color indexed="12"/>
      </right>
      <top style="hair">
        <color indexed="64"/>
      </top>
      <bottom style="medium">
        <color indexed="10"/>
      </bottom>
      <diagonal/>
    </border>
    <border>
      <left style="medium">
        <color indexed="12"/>
      </left>
      <right style="medium">
        <color indexed="12"/>
      </right>
      <top/>
      <bottom style="medium">
        <color indexed="10"/>
      </bottom>
      <diagonal/>
    </border>
    <border>
      <left style="medium">
        <color indexed="12"/>
      </left>
      <right style="medium">
        <color indexed="12"/>
      </right>
      <top/>
      <bottom style="dotted">
        <color indexed="12"/>
      </bottom>
      <diagonal/>
    </border>
    <border>
      <left style="double">
        <color rgb="FF3333FF"/>
      </left>
      <right style="double">
        <color rgb="FF3333FF"/>
      </right>
      <top style="hair">
        <color indexed="64"/>
      </top>
      <bottom style="hair">
        <color indexed="64"/>
      </bottom>
      <diagonal/>
    </border>
    <border>
      <left style="double">
        <color rgb="FF3333FF"/>
      </left>
      <right style="double">
        <color rgb="FF3333FF"/>
      </right>
      <top style="hair">
        <color indexed="64"/>
      </top>
      <bottom/>
      <diagonal/>
    </border>
    <border>
      <left style="double">
        <color rgb="FF3333FF"/>
      </left>
      <right style="double">
        <color rgb="FF3333FF"/>
      </right>
      <top/>
      <bottom style="medium">
        <color indexed="10"/>
      </bottom>
      <diagonal/>
    </border>
    <border>
      <left style="medium">
        <color indexed="12"/>
      </left>
      <right style="medium">
        <color indexed="12"/>
      </right>
      <top style="dotted">
        <color indexed="12"/>
      </top>
      <bottom style="medium">
        <color indexed="10"/>
      </bottom>
      <diagonal/>
    </border>
    <border>
      <left style="medium">
        <color indexed="12"/>
      </left>
      <right style="medium">
        <color indexed="12"/>
      </right>
      <top style="dotted">
        <color indexed="12"/>
      </top>
      <bottom style="dashDot">
        <color indexed="18"/>
      </bottom>
      <diagonal/>
    </border>
    <border>
      <left style="medium">
        <color indexed="12"/>
      </left>
      <right style="medium">
        <color indexed="12"/>
      </right>
      <top style="dashDot">
        <color indexed="18"/>
      </top>
      <bottom style="dashDot">
        <color indexed="18"/>
      </bottom>
      <diagonal/>
    </border>
    <border>
      <left style="medium">
        <color indexed="12"/>
      </left>
      <right style="medium">
        <color indexed="12"/>
      </right>
      <top style="dotted">
        <color indexed="12"/>
      </top>
      <bottom style="dashDot">
        <color indexed="62"/>
      </bottom>
      <diagonal/>
    </border>
    <border>
      <left style="medium">
        <color indexed="12"/>
      </left>
      <right style="medium">
        <color indexed="12"/>
      </right>
      <top style="dashDot">
        <color indexed="62"/>
      </top>
      <bottom style="dashDot">
        <color indexed="62"/>
      </bottom>
      <diagonal/>
    </border>
  </borders>
  <cellStyleXfs count="1">
    <xf numFmtId="0" fontId="0" fillId="0" borderId="0"/>
  </cellStyleXfs>
  <cellXfs count="276">
    <xf numFmtId="0" fontId="0" fillId="0" borderId="0" xfId="0"/>
    <xf numFmtId="0" fontId="8" fillId="2" borderId="0" xfId="0" applyFont="1" applyFill="1" applyProtection="1">
      <protection locked="0"/>
    </xf>
    <xf numFmtId="164" fontId="8" fillId="2" borderId="0" xfId="0" applyNumberFormat="1" applyFont="1" applyFill="1" applyProtection="1">
      <protection locked="0"/>
    </xf>
    <xf numFmtId="0" fontId="9" fillId="2" borderId="1" xfId="0" applyFont="1" applyFill="1" applyBorder="1" applyAlignment="1" applyProtection="1">
      <alignment horizontal="right"/>
      <protection locked="0"/>
    </xf>
    <xf numFmtId="164" fontId="8" fillId="3" borderId="2" xfId="0" applyNumberFormat="1" applyFont="1" applyFill="1" applyBorder="1" applyProtection="1">
      <protection locked="0"/>
    </xf>
    <xf numFmtId="164" fontId="9" fillId="3" borderId="2" xfId="0" applyNumberFormat="1" applyFont="1" applyFill="1" applyBorder="1" applyAlignment="1" applyProtection="1">
      <alignment horizontal="right"/>
      <protection locked="0"/>
    </xf>
    <xf numFmtId="0" fontId="8" fillId="3" borderId="3" xfId="0" applyFont="1" applyFill="1" applyBorder="1" applyProtection="1">
      <protection locked="0"/>
    </xf>
    <xf numFmtId="164" fontId="8" fillId="2" borderId="2" xfId="0" applyNumberFormat="1" applyFont="1" applyFill="1" applyBorder="1" applyProtection="1">
      <protection locked="0"/>
    </xf>
    <xf numFmtId="0" fontId="8" fillId="2" borderId="3" xfId="0" applyFont="1" applyFill="1" applyBorder="1" applyProtection="1">
      <protection locked="0"/>
    </xf>
    <xf numFmtId="0" fontId="8" fillId="2" borderId="4" xfId="0" applyFont="1" applyFill="1" applyBorder="1" applyProtection="1">
      <protection locked="0"/>
    </xf>
    <xf numFmtId="0" fontId="8" fillId="2" borderId="0" xfId="0" applyFont="1" applyFill="1" applyBorder="1" applyProtection="1">
      <protection locked="0"/>
    </xf>
    <xf numFmtId="164" fontId="8" fillId="2" borderId="0" xfId="0" applyNumberFormat="1" applyFont="1" applyFill="1" applyBorder="1" applyProtection="1">
      <protection locked="0"/>
    </xf>
    <xf numFmtId="164" fontId="9" fillId="2" borderId="0" xfId="0" applyNumberFormat="1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164" fontId="8" fillId="2" borderId="5" xfId="0" applyNumberFormat="1" applyFont="1" applyFill="1" applyBorder="1" applyAlignment="1" applyProtection="1">
      <alignment horizontal="center"/>
      <protection locked="0"/>
    </xf>
    <xf numFmtId="164" fontId="9" fillId="2" borderId="7" xfId="0" applyNumberFormat="1" applyFont="1" applyFill="1" applyBorder="1" applyProtection="1">
      <protection locked="0"/>
    </xf>
    <xf numFmtId="164" fontId="8" fillId="2" borderId="8" xfId="0" applyNumberFormat="1" applyFont="1" applyFill="1" applyBorder="1" applyProtection="1">
      <protection locked="0"/>
    </xf>
    <xf numFmtId="164" fontId="8" fillId="2" borderId="9" xfId="0" applyNumberFormat="1" applyFont="1" applyFill="1" applyBorder="1" applyProtection="1">
      <protection locked="0"/>
    </xf>
    <xf numFmtId="164" fontId="8" fillId="2" borderId="10" xfId="0" applyNumberFormat="1" applyFont="1" applyFill="1" applyBorder="1" applyProtection="1">
      <protection locked="0"/>
    </xf>
    <xf numFmtId="164" fontId="9" fillId="2" borderId="11" xfId="0" applyNumberFormat="1" applyFont="1" applyFill="1" applyBorder="1" applyProtection="1">
      <protection locked="0"/>
    </xf>
    <xf numFmtId="164" fontId="8" fillId="2" borderId="12" xfId="0" applyNumberFormat="1" applyFont="1" applyFill="1" applyBorder="1" applyProtection="1">
      <protection locked="0"/>
    </xf>
    <xf numFmtId="0" fontId="8" fillId="2" borderId="13" xfId="0" applyFont="1" applyFill="1" applyBorder="1" applyProtection="1">
      <protection locked="0"/>
    </xf>
    <xf numFmtId="164" fontId="8" fillId="2" borderId="0" xfId="0" applyNumberFormat="1" applyFont="1" applyFill="1" applyBorder="1" applyAlignment="1" applyProtection="1">
      <alignment horizontal="center"/>
      <protection locked="0"/>
    </xf>
    <xf numFmtId="164" fontId="8" fillId="3" borderId="14" xfId="0" applyNumberFormat="1" applyFont="1" applyFill="1" applyBorder="1" applyProtection="1">
      <protection locked="0"/>
    </xf>
    <xf numFmtId="0" fontId="8" fillId="3" borderId="15" xfId="0" applyFont="1" applyFill="1" applyBorder="1" applyProtection="1">
      <protection locked="0"/>
    </xf>
    <xf numFmtId="0" fontId="9" fillId="2" borderId="0" xfId="0" applyFont="1" applyFill="1" applyProtection="1"/>
    <xf numFmtId="0" fontId="8" fillId="2" borderId="0" xfId="0" applyFont="1" applyFill="1" applyProtection="1"/>
    <xf numFmtId="49" fontId="8" fillId="2" borderId="0" xfId="0" applyNumberFormat="1" applyFont="1" applyFill="1" applyAlignment="1" applyProtection="1">
      <alignment horizontal="center"/>
    </xf>
    <xf numFmtId="0" fontId="9" fillId="3" borderId="16" xfId="0" applyFont="1" applyFill="1" applyBorder="1" applyProtection="1"/>
    <xf numFmtId="0" fontId="8" fillId="3" borderId="2" xfId="0" applyFont="1" applyFill="1" applyBorder="1" applyAlignment="1" applyProtection="1">
      <alignment horizontal="left"/>
    </xf>
    <xf numFmtId="0" fontId="8" fillId="3" borderId="2" xfId="0" applyFont="1" applyFill="1" applyBorder="1" applyProtection="1"/>
    <xf numFmtId="49" fontId="8" fillId="3" borderId="2" xfId="0" applyNumberFormat="1" applyFont="1" applyFill="1" applyBorder="1" applyAlignment="1" applyProtection="1">
      <alignment horizontal="center"/>
    </xf>
    <xf numFmtId="0" fontId="9" fillId="2" borderId="16" xfId="0" applyFont="1" applyFill="1" applyBorder="1" applyProtection="1"/>
    <xf numFmtId="0" fontId="8" fillId="2" borderId="2" xfId="0" applyFont="1" applyFill="1" applyBorder="1" applyProtection="1"/>
    <xf numFmtId="49" fontId="8" fillId="2" borderId="2" xfId="0" applyNumberFormat="1" applyFont="1" applyFill="1" applyBorder="1" applyAlignment="1" applyProtection="1">
      <alignment horizontal="center"/>
    </xf>
    <xf numFmtId="0" fontId="9" fillId="2" borderId="17" xfId="0" applyFont="1" applyFill="1" applyBorder="1" applyProtection="1"/>
    <xf numFmtId="0" fontId="8" fillId="2" borderId="0" xfId="0" applyFont="1" applyFill="1" applyBorder="1" applyProtection="1"/>
    <xf numFmtId="0" fontId="8" fillId="2" borderId="0" xfId="0" applyFont="1" applyFill="1" applyAlignment="1" applyProtection="1">
      <alignment wrapText="1"/>
    </xf>
    <xf numFmtId="49" fontId="9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center"/>
    </xf>
    <xf numFmtId="0" fontId="9" fillId="2" borderId="0" xfId="0" applyFont="1" applyFill="1" applyBorder="1" applyProtection="1"/>
    <xf numFmtId="49" fontId="8" fillId="2" borderId="5" xfId="0" applyNumberFormat="1" applyFont="1" applyFill="1" applyBorder="1" applyAlignment="1" applyProtection="1">
      <alignment horizontal="center"/>
    </xf>
    <xf numFmtId="49" fontId="8" fillId="2" borderId="18" xfId="0" applyNumberFormat="1" applyFont="1" applyFill="1" applyBorder="1" applyAlignment="1" applyProtection="1">
      <alignment horizontal="center"/>
    </xf>
    <xf numFmtId="0" fontId="8" fillId="2" borderId="19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left"/>
    </xf>
    <xf numFmtId="0" fontId="8" fillId="2" borderId="20" xfId="0" applyFont="1" applyFill="1" applyBorder="1" applyAlignment="1" applyProtection="1">
      <alignment horizontal="center"/>
    </xf>
    <xf numFmtId="0" fontId="8" fillId="2" borderId="21" xfId="0" applyFont="1" applyFill="1" applyBorder="1" applyAlignment="1" applyProtection="1">
      <alignment horizontal="center"/>
    </xf>
    <xf numFmtId="0" fontId="8" fillId="2" borderId="0" xfId="0" quotePrefix="1" applyFont="1" applyFill="1" applyBorder="1" applyAlignment="1" applyProtection="1">
      <alignment horizontal="left"/>
    </xf>
    <xf numFmtId="49" fontId="8" fillId="2" borderId="19" xfId="0" applyNumberFormat="1" applyFont="1" applyFill="1" applyBorder="1" applyAlignment="1" applyProtection="1">
      <alignment horizontal="center"/>
    </xf>
    <xf numFmtId="0" fontId="8" fillId="2" borderId="10" xfId="0" applyFont="1" applyFill="1" applyBorder="1" applyAlignment="1" applyProtection="1">
      <alignment horizontal="center"/>
    </xf>
    <xf numFmtId="0" fontId="9" fillId="2" borderId="17" xfId="0" quotePrefix="1" applyFont="1" applyFill="1" applyBorder="1" applyAlignment="1" applyProtection="1">
      <alignment horizontal="left"/>
    </xf>
    <xf numFmtId="0" fontId="9" fillId="2" borderId="0" xfId="0" quotePrefix="1" applyFont="1" applyFill="1" applyBorder="1" applyAlignment="1" applyProtection="1">
      <alignment horizontal="left"/>
    </xf>
    <xf numFmtId="0" fontId="8" fillId="2" borderId="18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left"/>
    </xf>
    <xf numFmtId="0" fontId="8" fillId="2" borderId="22" xfId="0" applyFont="1" applyFill="1" applyBorder="1" applyAlignment="1" applyProtection="1">
      <alignment horizontal="center"/>
    </xf>
    <xf numFmtId="0" fontId="8" fillId="2" borderId="23" xfId="0" applyFont="1" applyFill="1" applyBorder="1" applyAlignment="1" applyProtection="1">
      <alignment horizontal="center"/>
    </xf>
    <xf numFmtId="0" fontId="9" fillId="3" borderId="24" xfId="0" applyFont="1" applyFill="1" applyBorder="1" applyProtection="1"/>
    <xf numFmtId="0" fontId="8" fillId="3" borderId="14" xfId="0" applyFont="1" applyFill="1" applyBorder="1" applyAlignment="1" applyProtection="1">
      <alignment horizontal="left"/>
    </xf>
    <xf numFmtId="0" fontId="8" fillId="3" borderId="14" xfId="0" applyFont="1" applyFill="1" applyBorder="1" applyProtection="1"/>
    <xf numFmtId="49" fontId="8" fillId="3" borderId="14" xfId="0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left"/>
    </xf>
    <xf numFmtId="164" fontId="9" fillId="2" borderId="6" xfId="0" applyNumberFormat="1" applyFont="1" applyFill="1" applyBorder="1" applyProtection="1"/>
    <xf numFmtId="164" fontId="9" fillId="2" borderId="7" xfId="0" applyNumberFormat="1" applyFont="1" applyFill="1" applyBorder="1" applyProtection="1"/>
    <xf numFmtId="164" fontId="9" fillId="2" borderId="8" xfId="0" applyNumberFormat="1" applyFont="1" applyFill="1" applyBorder="1" applyProtection="1"/>
    <xf numFmtId="164" fontId="9" fillId="2" borderId="11" xfId="0" applyNumberFormat="1" applyFont="1" applyFill="1" applyBorder="1" applyProtection="1"/>
    <xf numFmtId="164" fontId="9" fillId="2" borderId="22" xfId="0" applyNumberFormat="1" applyFont="1" applyFill="1" applyBorder="1" applyProtection="1"/>
    <xf numFmtId="164" fontId="8" fillId="2" borderId="0" xfId="0" applyNumberFormat="1" applyFont="1" applyFill="1" applyAlignment="1" applyProtection="1">
      <alignment horizontal="center"/>
      <protection locked="0"/>
    </xf>
    <xf numFmtId="3" fontId="8" fillId="2" borderId="0" xfId="0" applyNumberFormat="1" applyFont="1" applyFill="1" applyProtection="1">
      <protection locked="0"/>
    </xf>
    <xf numFmtId="164" fontId="9" fillId="2" borderId="25" xfId="0" applyNumberFormat="1" applyFont="1" applyFill="1" applyBorder="1" applyProtection="1">
      <protection locked="0"/>
    </xf>
    <xf numFmtId="164" fontId="9" fillId="2" borderId="26" xfId="0" applyNumberFormat="1" applyFont="1" applyFill="1" applyBorder="1" applyProtection="1">
      <protection locked="0"/>
    </xf>
    <xf numFmtId="164" fontId="9" fillId="2" borderId="0" xfId="0" applyNumberFormat="1" applyFont="1" applyFill="1" applyProtection="1">
      <protection locked="0"/>
    </xf>
    <xf numFmtId="164" fontId="8" fillId="2" borderId="27" xfId="0" applyNumberFormat="1" applyFont="1" applyFill="1" applyBorder="1" applyProtection="1">
      <protection locked="0"/>
    </xf>
    <xf numFmtId="164" fontId="8" fillId="2" borderId="28" xfId="0" applyNumberFormat="1" applyFont="1" applyFill="1" applyBorder="1" applyProtection="1">
      <protection locked="0"/>
    </xf>
    <xf numFmtId="164" fontId="9" fillId="2" borderId="29" xfId="0" applyNumberFormat="1" applyFont="1" applyFill="1" applyBorder="1" applyProtection="1">
      <protection locked="0"/>
    </xf>
    <xf numFmtId="164" fontId="9" fillId="2" borderId="30" xfId="0" applyNumberFormat="1" applyFont="1" applyFill="1" applyBorder="1" applyProtection="1">
      <protection locked="0"/>
    </xf>
    <xf numFmtId="164" fontId="8" fillId="2" borderId="31" xfId="0" applyNumberFormat="1" applyFont="1" applyFill="1" applyBorder="1" applyProtection="1">
      <protection locked="0"/>
    </xf>
    <xf numFmtId="164" fontId="8" fillId="2" borderId="32" xfId="0" applyNumberFormat="1" applyFont="1" applyFill="1" applyBorder="1" applyProtection="1">
      <protection locked="0"/>
    </xf>
    <xf numFmtId="164" fontId="8" fillId="2" borderId="34" xfId="0" applyNumberFormat="1" applyFont="1" applyFill="1" applyBorder="1" applyProtection="1">
      <protection locked="0"/>
    </xf>
    <xf numFmtId="164" fontId="8" fillId="2" borderId="35" xfId="0" applyNumberFormat="1" applyFont="1" applyFill="1" applyBorder="1" applyProtection="1">
      <protection locked="0"/>
    </xf>
    <xf numFmtId="164" fontId="8" fillId="2" borderId="36" xfId="0" applyNumberFormat="1" applyFont="1" applyFill="1" applyBorder="1" applyProtection="1">
      <protection locked="0"/>
    </xf>
    <xf numFmtId="164" fontId="8" fillId="2" borderId="37" xfId="0" applyNumberFormat="1" applyFont="1" applyFill="1" applyBorder="1" applyProtection="1">
      <protection locked="0"/>
    </xf>
    <xf numFmtId="164" fontId="8" fillId="2" borderId="38" xfId="0" applyNumberFormat="1" applyFont="1" applyFill="1" applyBorder="1" applyProtection="1">
      <protection locked="0"/>
    </xf>
    <xf numFmtId="164" fontId="9" fillId="2" borderId="39" xfId="0" applyNumberFormat="1" applyFont="1" applyFill="1" applyBorder="1" applyProtection="1"/>
    <xf numFmtId="164" fontId="8" fillId="2" borderId="40" xfId="0" applyNumberFormat="1" applyFont="1" applyFill="1" applyBorder="1" applyProtection="1"/>
    <xf numFmtId="164" fontId="9" fillId="2" borderId="41" xfId="0" applyNumberFormat="1" applyFont="1" applyFill="1" applyBorder="1" applyProtection="1"/>
    <xf numFmtId="164" fontId="9" fillId="2" borderId="42" xfId="0" applyNumberFormat="1" applyFont="1" applyFill="1" applyBorder="1" applyProtection="1"/>
    <xf numFmtId="164" fontId="8" fillId="2" borderId="43" xfId="0" applyNumberFormat="1" applyFont="1" applyFill="1" applyBorder="1" applyProtection="1"/>
    <xf numFmtId="164" fontId="8" fillId="2" borderId="44" xfId="0" applyNumberFormat="1" applyFont="1" applyFill="1" applyBorder="1" applyProtection="1"/>
    <xf numFmtId="164" fontId="8" fillId="2" borderId="45" xfId="0" applyNumberFormat="1" applyFont="1" applyFill="1" applyBorder="1" applyProtection="1"/>
    <xf numFmtId="164" fontId="9" fillId="2" borderId="46" xfId="0" applyNumberFormat="1" applyFont="1" applyFill="1" applyBorder="1" applyProtection="1"/>
    <xf numFmtId="164" fontId="8" fillId="2" borderId="39" xfId="0" applyNumberFormat="1" applyFont="1" applyFill="1" applyBorder="1" applyProtection="1"/>
    <xf numFmtId="164" fontId="8" fillId="2" borderId="47" xfId="0" applyNumberFormat="1" applyFont="1" applyFill="1" applyBorder="1" applyProtection="1"/>
    <xf numFmtId="164" fontId="9" fillId="2" borderId="48" xfId="0" applyNumberFormat="1" applyFont="1" applyFill="1" applyBorder="1" applyProtection="1"/>
    <xf numFmtId="164" fontId="9" fillId="2" borderId="25" xfId="0" applyNumberFormat="1" applyFont="1" applyFill="1" applyBorder="1" applyProtection="1"/>
    <xf numFmtId="164" fontId="9" fillId="2" borderId="26" xfId="0" applyNumberFormat="1" applyFont="1" applyFill="1" applyBorder="1" applyProtection="1"/>
    <xf numFmtId="164" fontId="9" fillId="2" borderId="49" xfId="0" applyNumberFormat="1" applyFont="1" applyFill="1" applyBorder="1" applyProtection="1"/>
    <xf numFmtId="164" fontId="9" fillId="2" borderId="50" xfId="0" applyNumberFormat="1" applyFont="1" applyFill="1" applyBorder="1" applyProtection="1"/>
    <xf numFmtId="164" fontId="8" fillId="2" borderId="27" xfId="0" applyNumberFormat="1" applyFont="1" applyFill="1" applyBorder="1" applyProtection="1"/>
    <xf numFmtId="164" fontId="8" fillId="2" borderId="28" xfId="0" applyNumberFormat="1" applyFont="1" applyFill="1" applyBorder="1" applyProtection="1"/>
    <xf numFmtId="164" fontId="9" fillId="2" borderId="51" xfId="0" applyNumberFormat="1" applyFont="1" applyFill="1" applyBorder="1" applyProtection="1"/>
    <xf numFmtId="164" fontId="9" fillId="2" borderId="52" xfId="0" applyNumberFormat="1" applyFont="1" applyFill="1" applyBorder="1" applyProtection="1"/>
    <xf numFmtId="164" fontId="8" fillId="2" borderId="53" xfId="0" applyNumberFormat="1" applyFont="1" applyFill="1" applyBorder="1" applyProtection="1"/>
    <xf numFmtId="164" fontId="8" fillId="2" borderId="54" xfId="0" applyNumberFormat="1" applyFont="1" applyFill="1" applyBorder="1" applyAlignment="1" applyProtection="1">
      <alignment horizontal="left"/>
    </xf>
    <xf numFmtId="164" fontId="8" fillId="2" borderId="54" xfId="0" applyNumberFormat="1" applyFont="1" applyFill="1" applyBorder="1" applyProtection="1"/>
    <xf numFmtId="164" fontId="8" fillId="2" borderId="55" xfId="0" applyNumberFormat="1" applyFont="1" applyFill="1" applyBorder="1" applyProtection="1"/>
    <xf numFmtId="164" fontId="8" fillId="2" borderId="55" xfId="0" applyNumberFormat="1" applyFont="1" applyFill="1" applyBorder="1" applyAlignment="1" applyProtection="1">
      <alignment horizontal="center"/>
    </xf>
    <xf numFmtId="164" fontId="9" fillId="2" borderId="17" xfId="0" applyNumberFormat="1" applyFont="1" applyFill="1" applyBorder="1" applyProtection="1"/>
    <xf numFmtId="164" fontId="9" fillId="2" borderId="0" xfId="0" applyNumberFormat="1" applyFont="1" applyFill="1" applyBorder="1" applyProtection="1"/>
    <xf numFmtId="164" fontId="9" fillId="2" borderId="25" xfId="0" applyNumberFormat="1" applyFont="1" applyFill="1" applyBorder="1" applyAlignment="1" applyProtection="1">
      <alignment horizontal="center"/>
    </xf>
    <xf numFmtId="164" fontId="8" fillId="2" borderId="17" xfId="0" applyNumberFormat="1" applyFont="1" applyFill="1" applyBorder="1" applyProtection="1"/>
    <xf numFmtId="164" fontId="8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Protection="1"/>
    <xf numFmtId="164" fontId="8" fillId="2" borderId="27" xfId="0" applyNumberFormat="1" applyFont="1" applyFill="1" applyBorder="1" applyAlignment="1" applyProtection="1">
      <alignment horizontal="center"/>
    </xf>
    <xf numFmtId="164" fontId="8" fillId="2" borderId="0" xfId="0" quotePrefix="1" applyNumberFormat="1" applyFont="1" applyFill="1" applyBorder="1" applyAlignment="1" applyProtection="1">
      <alignment horizontal="left"/>
    </xf>
    <xf numFmtId="164" fontId="9" fillId="2" borderId="0" xfId="0" applyNumberFormat="1" applyFont="1" applyFill="1" applyBorder="1" applyAlignment="1" applyProtection="1">
      <alignment horizontal="left"/>
    </xf>
    <xf numFmtId="164" fontId="9" fillId="2" borderId="29" xfId="0" applyNumberFormat="1" applyFont="1" applyFill="1" applyBorder="1" applyAlignment="1" applyProtection="1">
      <alignment horizontal="center"/>
    </xf>
    <xf numFmtId="164" fontId="9" fillId="2" borderId="49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left"/>
    </xf>
    <xf numFmtId="164" fontId="8" fillId="2" borderId="33" xfId="0" applyNumberFormat="1" applyFont="1" applyFill="1" applyBorder="1" applyAlignment="1" applyProtection="1">
      <alignment horizontal="center"/>
    </xf>
    <xf numFmtId="164" fontId="8" fillId="2" borderId="31" xfId="0" applyNumberFormat="1" applyFont="1" applyFill="1" applyBorder="1" applyAlignment="1" applyProtection="1">
      <alignment horizontal="center"/>
    </xf>
    <xf numFmtId="164" fontId="9" fillId="2" borderId="0" xfId="0" quotePrefix="1" applyNumberFormat="1" applyFont="1" applyFill="1" applyBorder="1" applyAlignment="1" applyProtection="1">
      <alignment horizontal="left"/>
    </xf>
    <xf numFmtId="164" fontId="8" fillId="2" borderId="34" xfId="0" applyNumberFormat="1" applyFont="1" applyFill="1" applyBorder="1" applyAlignment="1" applyProtection="1">
      <alignment horizontal="center"/>
    </xf>
    <xf numFmtId="164" fontId="8" fillId="2" borderId="36" xfId="0" applyNumberFormat="1" applyFont="1" applyFill="1" applyBorder="1" applyAlignment="1" applyProtection="1">
      <alignment horizontal="center"/>
    </xf>
    <xf numFmtId="164" fontId="8" fillId="2" borderId="0" xfId="0" quotePrefix="1" applyNumberFormat="1" applyFont="1" applyFill="1" applyBorder="1" applyAlignment="1" applyProtection="1">
      <alignment horizontal="center"/>
    </xf>
    <xf numFmtId="164" fontId="8" fillId="2" borderId="38" xfId="0" applyNumberFormat="1" applyFont="1" applyFill="1" applyBorder="1" applyAlignment="1" applyProtection="1">
      <alignment horizontal="center"/>
    </xf>
    <xf numFmtId="164" fontId="9" fillId="2" borderId="51" xfId="0" applyNumberFormat="1" applyFont="1" applyFill="1" applyBorder="1" applyAlignment="1" applyProtection="1">
      <alignment horizontal="center"/>
    </xf>
    <xf numFmtId="164" fontId="8" fillId="2" borderId="56" xfId="0" applyNumberFormat="1" applyFont="1" applyFill="1" applyBorder="1" applyProtection="1"/>
    <xf numFmtId="164" fontId="8" fillId="2" borderId="25" xfId="0" applyNumberFormat="1" applyFont="1" applyFill="1" applyBorder="1" applyAlignment="1" applyProtection="1">
      <alignment horizontal="center"/>
    </xf>
    <xf numFmtId="164" fontId="9" fillId="2" borderId="57" xfId="0" applyNumberFormat="1" applyFont="1" applyFill="1" applyBorder="1" applyProtection="1"/>
    <xf numFmtId="164" fontId="9" fillId="2" borderId="52" xfId="0" applyNumberFormat="1" applyFont="1" applyFill="1" applyBorder="1" applyAlignment="1" applyProtection="1">
      <alignment horizontal="left"/>
    </xf>
    <xf numFmtId="164" fontId="9" fillId="2" borderId="58" xfId="0" applyNumberFormat="1" applyFont="1" applyFill="1" applyBorder="1" applyProtection="1"/>
    <xf numFmtId="164" fontId="8" fillId="2" borderId="16" xfId="0" applyNumberFormat="1" applyFont="1" applyFill="1" applyBorder="1" applyProtection="1"/>
    <xf numFmtId="164" fontId="8" fillId="2" borderId="2" xfId="0" applyNumberFormat="1" applyFont="1" applyFill="1" applyBorder="1" applyAlignment="1" applyProtection="1">
      <alignment horizontal="left"/>
    </xf>
    <xf numFmtId="164" fontId="8" fillId="2" borderId="2" xfId="0" applyNumberFormat="1" applyFont="1" applyFill="1" applyBorder="1" applyProtection="1"/>
    <xf numFmtId="164" fontId="8" fillId="2" borderId="2" xfId="0" applyNumberFormat="1" applyFont="1" applyFill="1" applyBorder="1" applyAlignment="1" applyProtection="1">
      <alignment horizontal="center"/>
    </xf>
    <xf numFmtId="164" fontId="8" fillId="2" borderId="3" xfId="0" applyNumberFormat="1" applyFont="1" applyFill="1" applyBorder="1" applyProtection="1"/>
    <xf numFmtId="3" fontId="8" fillId="2" borderId="17" xfId="0" applyNumberFormat="1" applyFont="1" applyFill="1" applyBorder="1" applyProtection="1"/>
    <xf numFmtId="3" fontId="8" fillId="2" borderId="0" xfId="0" applyNumberFormat="1" applyFont="1" applyFill="1" applyBorder="1" applyProtection="1"/>
    <xf numFmtId="3" fontId="8" fillId="2" borderId="0" xfId="0" applyNumberFormat="1" applyFont="1" applyFill="1" applyProtection="1"/>
    <xf numFmtId="3" fontId="9" fillId="2" borderId="0" xfId="0" quotePrefix="1" applyNumberFormat="1" applyFont="1" applyFill="1" applyBorder="1" applyAlignment="1" applyProtection="1">
      <alignment horizontal="left"/>
    </xf>
    <xf numFmtId="3" fontId="8" fillId="2" borderId="0" xfId="0" applyNumberFormat="1" applyFont="1" applyFill="1" applyBorder="1" applyAlignment="1" applyProtection="1">
      <alignment vertical="top" wrapText="1"/>
    </xf>
    <xf numFmtId="3" fontId="8" fillId="2" borderId="4" xfId="0" applyNumberFormat="1" applyFont="1" applyFill="1" applyBorder="1" applyProtection="1"/>
    <xf numFmtId="3" fontId="9" fillId="2" borderId="0" xfId="0" applyNumberFormat="1" applyFont="1" applyFill="1" applyBorder="1" applyProtection="1"/>
    <xf numFmtId="164" fontId="9" fillId="2" borderId="0" xfId="0" applyNumberFormat="1" applyFont="1" applyFill="1" applyBorder="1" applyAlignment="1" applyProtection="1">
      <alignment horizontal="center"/>
    </xf>
    <xf numFmtId="164" fontId="8" fillId="2" borderId="4" xfId="0" applyNumberFormat="1" applyFont="1" applyFill="1" applyBorder="1" applyProtection="1"/>
    <xf numFmtId="164" fontId="8" fillId="2" borderId="0" xfId="0" applyNumberFormat="1" applyFont="1" applyFill="1" applyBorder="1" applyAlignment="1" applyProtection="1">
      <alignment horizontal="center" vertical="top" wrapText="1"/>
    </xf>
    <xf numFmtId="164" fontId="8" fillId="2" borderId="59" xfId="0" applyNumberFormat="1" applyFont="1" applyFill="1" applyBorder="1" applyAlignment="1" applyProtection="1">
      <alignment horizontal="center"/>
    </xf>
    <xf numFmtId="164" fontId="8" fillId="2" borderId="54" xfId="0" applyNumberFormat="1" applyFont="1" applyFill="1" applyBorder="1" applyAlignment="1" applyProtection="1">
      <alignment horizontal="center"/>
    </xf>
    <xf numFmtId="164" fontId="8" fillId="2" borderId="60" xfId="0" applyNumberFormat="1" applyFont="1" applyFill="1" applyBorder="1" applyAlignment="1" applyProtection="1">
      <alignment horizontal="center"/>
    </xf>
    <xf numFmtId="164" fontId="9" fillId="2" borderId="4" xfId="0" applyNumberFormat="1" applyFont="1" applyFill="1" applyBorder="1" applyProtection="1"/>
    <xf numFmtId="164" fontId="8" fillId="2" borderId="0" xfId="0" applyNumberFormat="1" applyFont="1" applyFill="1" applyProtection="1"/>
    <xf numFmtId="164" fontId="8" fillId="2" borderId="61" xfId="0" applyNumberFormat="1" applyFont="1" applyFill="1" applyBorder="1" applyProtection="1"/>
    <xf numFmtId="164" fontId="9" fillId="2" borderId="0" xfId="0" applyNumberFormat="1" applyFont="1" applyFill="1" applyProtection="1"/>
    <xf numFmtId="164" fontId="8" fillId="2" borderId="62" xfId="0" applyNumberFormat="1" applyFont="1" applyFill="1" applyBorder="1" applyProtection="1"/>
    <xf numFmtId="164" fontId="8" fillId="2" borderId="1" xfId="0" applyNumberFormat="1" applyFont="1" applyFill="1" applyBorder="1" applyAlignment="1" applyProtection="1">
      <alignment horizontal="left"/>
    </xf>
    <xf numFmtId="164" fontId="8" fillId="2" borderId="1" xfId="0" applyNumberFormat="1" applyFont="1" applyFill="1" applyBorder="1" applyProtection="1"/>
    <xf numFmtId="164" fontId="8" fillId="2" borderId="1" xfId="0" applyNumberFormat="1" applyFont="1" applyFill="1" applyBorder="1" applyAlignment="1" applyProtection="1">
      <alignment horizontal="center"/>
    </xf>
    <xf numFmtId="3" fontId="6" fillId="2" borderId="0" xfId="0" applyNumberFormat="1" applyFont="1" applyFill="1" applyProtection="1">
      <protection locked="0"/>
    </xf>
    <xf numFmtId="3" fontId="2" fillId="2" borderId="17" xfId="0" applyNumberFormat="1" applyFont="1" applyFill="1" applyBorder="1" applyProtection="1">
      <protection locked="0"/>
    </xf>
    <xf numFmtId="3" fontId="2" fillId="2" borderId="0" xfId="0" applyNumberFormat="1" applyFont="1" applyFill="1" applyBorder="1" applyProtection="1">
      <protection locked="0"/>
    </xf>
    <xf numFmtId="3" fontId="1" fillId="2" borderId="0" xfId="0" quotePrefix="1" applyNumberFormat="1" applyFont="1" applyFill="1" applyBorder="1" applyAlignment="1" applyProtection="1">
      <alignment horizontal="left"/>
      <protection locked="0"/>
    </xf>
    <xf numFmtId="3" fontId="2" fillId="2" borderId="0" xfId="0" applyNumberFormat="1" applyFont="1" applyFill="1" applyBorder="1" applyAlignment="1" applyProtection="1">
      <alignment vertical="top" wrapText="1"/>
      <protection locked="0"/>
    </xf>
    <xf numFmtId="3" fontId="2" fillId="2" borderId="0" xfId="0" applyNumberFormat="1" applyFont="1" applyFill="1" applyBorder="1" applyAlignment="1" applyProtection="1">
      <protection locked="0"/>
    </xf>
    <xf numFmtId="3" fontId="2" fillId="2" borderId="0" xfId="0" applyNumberFormat="1" applyFont="1" applyFill="1" applyBorder="1" applyAlignment="1" applyProtection="1">
      <alignment horizontal="center" vertical="top" wrapText="1"/>
      <protection locked="0"/>
    </xf>
    <xf numFmtId="3" fontId="4" fillId="2" borderId="0" xfId="0" applyNumberFormat="1" applyFont="1" applyFill="1" applyBorder="1" applyAlignment="1" applyProtection="1">
      <alignment horizontal="center" vertical="top" wrapText="1"/>
      <protection locked="0"/>
    </xf>
    <xf numFmtId="3" fontId="2" fillId="2" borderId="54" xfId="0" applyNumberFormat="1" applyFont="1" applyFill="1" applyBorder="1" applyAlignment="1" applyProtection="1">
      <alignment horizontal="center"/>
      <protection locked="0"/>
    </xf>
    <xf numFmtId="3" fontId="2" fillId="2" borderId="63" xfId="0" applyNumberFormat="1" applyFont="1" applyFill="1" applyBorder="1" applyAlignment="1" applyProtection="1">
      <alignment horizontal="center"/>
      <protection locked="0"/>
    </xf>
    <xf numFmtId="3" fontId="7" fillId="2" borderId="0" xfId="0" applyNumberFormat="1" applyFont="1" applyFill="1" applyProtection="1">
      <protection locked="0"/>
    </xf>
    <xf numFmtId="3" fontId="2" fillId="2" borderId="65" xfId="0" applyNumberFormat="1" applyFont="1" applyFill="1" applyBorder="1" applyProtection="1">
      <protection locked="0"/>
    </xf>
    <xf numFmtId="3" fontId="2" fillId="2" borderId="67" xfId="0" applyNumberFormat="1" applyFont="1" applyFill="1" applyBorder="1" applyProtection="1">
      <protection locked="0"/>
    </xf>
    <xf numFmtId="3" fontId="6" fillId="2" borderId="0" xfId="0" applyNumberFormat="1" applyFont="1" applyFill="1" applyAlignment="1" applyProtection="1">
      <protection locked="0"/>
    </xf>
    <xf numFmtId="3" fontId="2" fillId="2" borderId="0" xfId="0" applyNumberFormat="1" applyFont="1" applyFill="1" applyProtection="1"/>
    <xf numFmtId="3" fontId="2" fillId="2" borderId="0" xfId="0" applyNumberFormat="1" applyFont="1" applyFill="1" applyAlignment="1" applyProtection="1"/>
    <xf numFmtId="3" fontId="1" fillId="2" borderId="0" xfId="0" applyNumberFormat="1" applyFont="1" applyFill="1" applyAlignment="1" applyProtection="1">
      <alignment horizontal="right"/>
    </xf>
    <xf numFmtId="3" fontId="6" fillId="2" borderId="0" xfId="0" applyNumberFormat="1" applyFont="1" applyFill="1" applyProtection="1"/>
    <xf numFmtId="3" fontId="2" fillId="2" borderId="16" xfId="0" applyNumberFormat="1" applyFont="1" applyFill="1" applyBorder="1" applyProtection="1"/>
    <xf numFmtId="3" fontId="2" fillId="2" borderId="2" xfId="0" applyNumberFormat="1" applyFont="1" applyFill="1" applyBorder="1" applyProtection="1"/>
    <xf numFmtId="3" fontId="2" fillId="2" borderId="2" xfId="0" applyNumberFormat="1" applyFont="1" applyFill="1" applyBorder="1" applyAlignment="1" applyProtection="1"/>
    <xf numFmtId="3" fontId="2" fillId="2" borderId="3" xfId="0" applyNumberFormat="1" applyFont="1" applyFill="1" applyBorder="1" applyProtection="1"/>
    <xf numFmtId="3" fontId="1" fillId="2" borderId="0" xfId="0" applyNumberFormat="1" applyFont="1" applyFill="1" applyProtection="1"/>
    <xf numFmtId="3" fontId="2" fillId="2" borderId="4" xfId="0" applyNumberFormat="1" applyFont="1" applyFill="1" applyBorder="1" applyProtection="1"/>
    <xf numFmtId="3" fontId="1" fillId="2" borderId="4" xfId="0" applyNumberFormat="1" applyFont="1" applyFill="1" applyBorder="1" applyProtection="1"/>
    <xf numFmtId="3" fontId="2" fillId="2" borderId="61" xfId="0" applyNumberFormat="1" applyFont="1" applyFill="1" applyBorder="1" applyProtection="1"/>
    <xf numFmtId="3" fontId="2" fillId="2" borderId="17" xfId="0" applyNumberFormat="1" applyFont="1" applyFill="1" applyBorder="1" applyProtection="1"/>
    <xf numFmtId="3" fontId="2" fillId="2" borderId="0" xfId="0" applyNumberFormat="1" applyFont="1" applyFill="1" applyBorder="1" applyProtection="1"/>
    <xf numFmtId="3" fontId="1" fillId="2" borderId="0" xfId="0" applyNumberFormat="1" applyFont="1" applyFill="1" applyBorder="1" applyProtection="1"/>
    <xf numFmtId="3" fontId="2" fillId="2" borderId="53" xfId="0" applyNumberFormat="1" applyFont="1" applyFill="1" applyBorder="1" applyProtection="1"/>
    <xf numFmtId="3" fontId="2" fillId="2" borderId="54" xfId="0" applyNumberFormat="1" applyFont="1" applyFill="1" applyBorder="1" applyProtection="1"/>
    <xf numFmtId="3" fontId="1" fillId="2" borderId="17" xfId="0" applyNumberFormat="1" applyFont="1" applyFill="1" applyBorder="1" applyProtection="1"/>
    <xf numFmtId="3" fontId="2" fillId="2" borderId="0" xfId="0" applyNumberFormat="1" applyFont="1" applyFill="1" applyBorder="1" applyAlignment="1" applyProtection="1">
      <alignment horizontal="center"/>
    </xf>
    <xf numFmtId="3" fontId="1" fillId="2" borderId="0" xfId="0" applyNumberFormat="1" applyFont="1" applyFill="1" applyBorder="1" applyAlignment="1" applyProtection="1">
      <alignment horizontal="left"/>
    </xf>
    <xf numFmtId="3" fontId="2" fillId="2" borderId="0" xfId="0" applyNumberFormat="1" applyFont="1" applyFill="1" applyBorder="1" applyAlignment="1" applyProtection="1">
      <alignment horizontal="left"/>
    </xf>
    <xf numFmtId="3" fontId="2" fillId="2" borderId="0" xfId="0" quotePrefix="1" applyNumberFormat="1" applyFont="1" applyFill="1" applyBorder="1" applyAlignment="1" applyProtection="1">
      <alignment horizontal="left"/>
    </xf>
    <xf numFmtId="3" fontId="1" fillId="2" borderId="0" xfId="0" quotePrefix="1" applyNumberFormat="1" applyFont="1" applyFill="1" applyBorder="1" applyAlignment="1" applyProtection="1">
      <alignment horizontal="left"/>
    </xf>
    <xf numFmtId="3" fontId="2" fillId="2" borderId="0" xfId="0" quotePrefix="1" applyNumberFormat="1" applyFont="1" applyFill="1" applyBorder="1" applyAlignment="1" applyProtection="1">
      <alignment horizontal="center"/>
    </xf>
    <xf numFmtId="3" fontId="1" fillId="2" borderId="17" xfId="0" applyNumberFormat="1" applyFont="1" applyFill="1" applyBorder="1" applyAlignment="1" applyProtection="1">
      <alignment horizontal="left"/>
    </xf>
    <xf numFmtId="3" fontId="1" fillId="2" borderId="17" xfId="0" quotePrefix="1" applyNumberFormat="1" applyFont="1" applyFill="1" applyBorder="1" applyAlignment="1" applyProtection="1">
      <alignment horizontal="left"/>
    </xf>
    <xf numFmtId="3" fontId="1" fillId="2" borderId="68" xfId="0" applyNumberFormat="1" applyFont="1" applyFill="1" applyBorder="1" applyProtection="1"/>
    <xf numFmtId="3" fontId="1" fillId="2" borderId="69" xfId="0" quotePrefix="1" applyNumberFormat="1" applyFont="1" applyFill="1" applyBorder="1" applyAlignment="1" applyProtection="1">
      <alignment horizontal="left"/>
    </xf>
    <xf numFmtId="3" fontId="1" fillId="2" borderId="69" xfId="0" applyNumberFormat="1" applyFont="1" applyFill="1" applyBorder="1" applyProtection="1"/>
    <xf numFmtId="3" fontId="2" fillId="2" borderId="62" xfId="0" applyNumberFormat="1" applyFont="1" applyFill="1" applyBorder="1" applyProtection="1"/>
    <xf numFmtId="3" fontId="2" fillId="2" borderId="1" xfId="0" applyNumberFormat="1" applyFont="1" applyFill="1" applyBorder="1" applyAlignment="1" applyProtection="1">
      <alignment horizontal="left"/>
    </xf>
    <xf numFmtId="3" fontId="2" fillId="2" borderId="1" xfId="0" applyNumberFormat="1" applyFont="1" applyFill="1" applyBorder="1" applyProtection="1"/>
    <xf numFmtId="3" fontId="2" fillId="2" borderId="0" xfId="0" applyNumberFormat="1" applyFont="1" applyFill="1" applyBorder="1" applyAlignment="1" applyProtection="1"/>
    <xf numFmtId="3" fontId="2" fillId="2" borderId="1" xfId="0" applyNumberFormat="1" applyFont="1" applyFill="1" applyBorder="1" applyAlignment="1" applyProtection="1"/>
    <xf numFmtId="3" fontId="2" fillId="2" borderId="70" xfId="0" applyNumberFormat="1" applyFont="1" applyFill="1" applyBorder="1" applyAlignment="1" applyProtection="1">
      <alignment horizontal="center"/>
    </xf>
    <xf numFmtId="3" fontId="1" fillId="2" borderId="71" xfId="0" applyNumberFormat="1" applyFont="1" applyFill="1" applyBorder="1" applyAlignment="1" applyProtection="1">
      <alignment horizontal="center"/>
    </xf>
    <xf numFmtId="3" fontId="2" fillId="2" borderId="72" xfId="0" applyNumberFormat="1" applyFont="1" applyFill="1" applyBorder="1" applyAlignment="1" applyProtection="1">
      <alignment horizontal="center"/>
    </xf>
    <xf numFmtId="3" fontId="2" fillId="2" borderId="73" xfId="0" applyNumberFormat="1" applyFont="1" applyFill="1" applyBorder="1" applyAlignment="1" applyProtection="1">
      <alignment horizontal="center"/>
    </xf>
    <xf numFmtId="3" fontId="2" fillId="2" borderId="74" xfId="0" applyNumberFormat="1" applyFont="1" applyFill="1" applyBorder="1" applyAlignment="1" applyProtection="1">
      <alignment horizontal="center"/>
    </xf>
    <xf numFmtId="3" fontId="2" fillId="2" borderId="75" xfId="0" applyNumberFormat="1" applyFont="1" applyFill="1" applyBorder="1" applyAlignment="1" applyProtection="1">
      <alignment horizontal="center"/>
    </xf>
    <xf numFmtId="3" fontId="2" fillId="2" borderId="76" xfId="0" applyNumberFormat="1" applyFont="1" applyFill="1" applyBorder="1" applyAlignment="1" applyProtection="1">
      <alignment horizontal="center"/>
    </xf>
    <xf numFmtId="3" fontId="2" fillId="2" borderId="77" xfId="0" applyNumberFormat="1" applyFont="1" applyFill="1" applyBorder="1" applyAlignment="1" applyProtection="1">
      <alignment horizontal="center"/>
    </xf>
    <xf numFmtId="3" fontId="1" fillId="2" borderId="78" xfId="0" applyNumberFormat="1" applyFont="1" applyFill="1" applyBorder="1" applyAlignment="1" applyProtection="1">
      <alignment horizontal="center"/>
    </xf>
    <xf numFmtId="3" fontId="2" fillId="2" borderId="79" xfId="0" applyNumberFormat="1" applyFont="1" applyFill="1" applyBorder="1" applyAlignment="1" applyProtection="1">
      <alignment horizontal="center"/>
    </xf>
    <xf numFmtId="3" fontId="1" fillId="2" borderId="80" xfId="0" applyNumberFormat="1" applyFont="1" applyFill="1" applyBorder="1" applyProtection="1"/>
    <xf numFmtId="3" fontId="2" fillId="2" borderId="81" xfId="0" applyNumberFormat="1" applyFont="1" applyFill="1" applyBorder="1" applyProtection="1"/>
    <xf numFmtId="3" fontId="2" fillId="2" borderId="82" xfId="0" applyNumberFormat="1" applyFont="1" applyFill="1" applyBorder="1" applyProtection="1"/>
    <xf numFmtId="3" fontId="5" fillId="2" borderId="82" xfId="0" applyNumberFormat="1" applyFont="1" applyFill="1" applyBorder="1" applyProtection="1"/>
    <xf numFmtId="3" fontId="2" fillId="2" borderId="83" xfId="0" applyNumberFormat="1" applyFont="1" applyFill="1" applyBorder="1" applyProtection="1"/>
    <xf numFmtId="3" fontId="1" fillId="2" borderId="84" xfId="0" applyNumberFormat="1" applyFont="1" applyFill="1" applyBorder="1" applyProtection="1"/>
    <xf numFmtId="3" fontId="1" fillId="2" borderId="26" xfId="0" applyNumberFormat="1" applyFont="1" applyFill="1" applyBorder="1" applyProtection="1"/>
    <xf numFmtId="3" fontId="1" fillId="2" borderId="64" xfId="0" applyNumberFormat="1" applyFont="1" applyFill="1" applyBorder="1" applyProtection="1"/>
    <xf numFmtId="3" fontId="2" fillId="2" borderId="28" xfId="0" applyNumberFormat="1" applyFont="1" applyFill="1" applyBorder="1" applyProtection="1"/>
    <xf numFmtId="3" fontId="2" fillId="2" borderId="65" xfId="0" applyNumberFormat="1" applyFont="1" applyFill="1" applyBorder="1" applyProtection="1"/>
    <xf numFmtId="3" fontId="2" fillId="2" borderId="85" xfId="0" applyNumberFormat="1" applyFont="1" applyFill="1" applyBorder="1" applyProtection="1"/>
    <xf numFmtId="3" fontId="2" fillId="2" borderId="66" xfId="0" applyNumberFormat="1" applyFont="1" applyFill="1" applyBorder="1" applyProtection="1"/>
    <xf numFmtId="3" fontId="2" fillId="2" borderId="0" xfId="0" applyNumberFormat="1" applyFont="1" applyFill="1" applyBorder="1" applyAlignment="1" applyProtection="1">
      <alignment horizontal="center" vertical="center" wrapText="1"/>
    </xf>
    <xf numFmtId="3" fontId="4" fillId="2" borderId="0" xfId="0" applyNumberFormat="1" applyFont="1" applyFill="1" applyBorder="1" applyAlignment="1" applyProtection="1">
      <alignment horizontal="center" wrapText="1"/>
    </xf>
    <xf numFmtId="3" fontId="1" fillId="2" borderId="52" xfId="0" applyNumberFormat="1" applyFont="1" applyFill="1" applyBorder="1" applyProtection="1"/>
    <xf numFmtId="3" fontId="1" fillId="2" borderId="86" xfId="0" applyNumberFormat="1" applyFont="1" applyFill="1" applyBorder="1" applyProtection="1"/>
    <xf numFmtId="3" fontId="7" fillId="2" borderId="0" xfId="0" applyNumberFormat="1" applyFont="1" applyFill="1" applyProtection="1"/>
    <xf numFmtId="164" fontId="9" fillId="2" borderId="0" xfId="0" applyNumberFormat="1" applyFont="1" applyFill="1" applyBorder="1" applyAlignment="1" applyProtection="1">
      <alignment horizontal="center" vertical="top" wrapText="1"/>
    </xf>
    <xf numFmtId="3" fontId="2" fillId="0" borderId="87" xfId="0" applyNumberFormat="1" applyFont="1" applyFill="1" applyBorder="1" applyProtection="1">
      <protection locked="0"/>
    </xf>
    <xf numFmtId="3" fontId="2" fillId="0" borderId="88" xfId="0" applyNumberFormat="1" applyFont="1" applyFill="1" applyBorder="1" applyProtection="1">
      <protection locked="0"/>
    </xf>
    <xf numFmtId="3" fontId="2" fillId="0" borderId="89" xfId="0" applyNumberFormat="1" applyFont="1" applyFill="1" applyBorder="1" applyProtection="1">
      <protection locked="0"/>
    </xf>
    <xf numFmtId="3" fontId="2" fillId="0" borderId="90" xfId="0" applyNumberFormat="1" applyFont="1" applyFill="1" applyBorder="1" applyProtection="1">
      <protection locked="0"/>
    </xf>
    <xf numFmtId="3" fontId="1" fillId="0" borderId="91" xfId="0" applyNumberFormat="1" applyFont="1" applyFill="1" applyBorder="1" applyProtection="1">
      <protection locked="0"/>
    </xf>
    <xf numFmtId="3" fontId="1" fillId="0" borderId="92" xfId="0" applyNumberFormat="1" applyFont="1" applyFill="1" applyBorder="1" applyProtection="1">
      <protection locked="0"/>
    </xf>
    <xf numFmtId="3" fontId="4" fillId="0" borderId="25" xfId="0" applyNumberFormat="1" applyFont="1" applyFill="1" applyBorder="1" applyProtection="1">
      <protection locked="0"/>
    </xf>
    <xf numFmtId="3" fontId="4" fillId="0" borderId="93" xfId="0" applyNumberFormat="1" applyFont="1" applyFill="1" applyBorder="1" applyProtection="1">
      <protection locked="0"/>
    </xf>
    <xf numFmtId="3" fontId="2" fillId="0" borderId="27" xfId="0" applyNumberFormat="1" applyFont="1" applyFill="1" applyBorder="1" applyProtection="1">
      <protection locked="0"/>
    </xf>
    <xf numFmtId="3" fontId="2" fillId="0" borderId="94" xfId="0" applyNumberFormat="1" applyFont="1" applyFill="1" applyBorder="1" applyProtection="1">
      <protection locked="0"/>
    </xf>
    <xf numFmtId="3" fontId="1" fillId="0" borderId="25" xfId="0" applyNumberFormat="1" applyFont="1" applyFill="1" applyBorder="1" applyProtection="1">
      <protection locked="0"/>
    </xf>
    <xf numFmtId="3" fontId="1" fillId="0" borderId="93" xfId="0" applyNumberFormat="1" applyFont="1" applyFill="1" applyBorder="1" applyProtection="1">
      <protection locked="0"/>
    </xf>
    <xf numFmtId="3" fontId="2" fillId="0" borderId="33" xfId="0" applyNumberFormat="1" applyFont="1" applyFill="1" applyBorder="1" applyProtection="1">
      <protection locked="0"/>
    </xf>
    <xf numFmtId="3" fontId="2" fillId="0" borderId="31" xfId="0" applyNumberFormat="1" applyFont="1" applyFill="1" applyBorder="1" applyProtection="1">
      <protection locked="0"/>
    </xf>
    <xf numFmtId="3" fontId="2" fillId="0" borderId="34" xfId="0" applyNumberFormat="1" applyFont="1" applyFill="1" applyBorder="1" applyProtection="1">
      <protection locked="0"/>
    </xf>
    <xf numFmtId="3" fontId="1" fillId="0" borderId="25" xfId="0" applyNumberFormat="1" applyFont="1" applyFill="1" applyBorder="1" applyAlignment="1" applyProtection="1">
      <protection locked="0"/>
    </xf>
    <xf numFmtId="3" fontId="1" fillId="0" borderId="93" xfId="0" applyNumberFormat="1" applyFont="1" applyFill="1" applyBorder="1" applyAlignment="1" applyProtection="1">
      <protection locked="0"/>
    </xf>
    <xf numFmtId="3" fontId="2" fillId="0" borderId="95" xfId="0" applyNumberFormat="1" applyFont="1" applyFill="1" applyBorder="1" applyAlignment="1" applyProtection="1">
      <alignment horizontal="right"/>
      <protection locked="0"/>
    </xf>
    <xf numFmtId="3" fontId="4" fillId="0" borderId="95" xfId="0" applyNumberFormat="1" applyFont="1" applyFill="1" applyBorder="1" applyAlignment="1" applyProtection="1">
      <alignment horizontal="right"/>
      <protection locked="0"/>
    </xf>
    <xf numFmtId="3" fontId="2" fillId="0" borderId="95" xfId="0" applyNumberFormat="1" applyFont="1" applyFill="1" applyBorder="1" applyProtection="1">
      <protection locked="0"/>
    </xf>
    <xf numFmtId="3" fontId="2" fillId="0" borderId="96" xfId="0" applyNumberFormat="1" applyFont="1" applyFill="1" applyBorder="1" applyAlignment="1" applyProtection="1">
      <alignment horizontal="right"/>
      <protection locked="0"/>
    </xf>
    <xf numFmtId="3" fontId="1" fillId="0" borderId="97" xfId="0" applyNumberFormat="1" applyFont="1" applyFill="1" applyBorder="1" applyProtection="1">
      <protection locked="0"/>
    </xf>
    <xf numFmtId="3" fontId="2" fillId="0" borderId="29" xfId="0" applyNumberFormat="1" applyFont="1" applyFill="1" applyBorder="1" applyProtection="1">
      <protection locked="0"/>
    </xf>
    <xf numFmtId="3" fontId="2" fillId="0" borderId="98" xfId="0" applyNumberFormat="1" applyFont="1" applyFill="1" applyBorder="1" applyProtection="1">
      <protection locked="0"/>
    </xf>
    <xf numFmtId="3" fontId="2" fillId="0" borderId="99" xfId="0" applyNumberFormat="1" applyFont="1" applyFill="1" applyBorder="1" applyProtection="1">
      <protection locked="0"/>
    </xf>
    <xf numFmtId="3" fontId="2" fillId="0" borderId="100" xfId="0" applyNumberFormat="1" applyFont="1" applyFill="1" applyBorder="1" applyProtection="1">
      <protection locked="0"/>
    </xf>
    <xf numFmtId="3" fontId="2" fillId="0" borderId="101" xfId="0" applyNumberFormat="1" applyFont="1" applyFill="1" applyBorder="1" applyProtection="1">
      <protection locked="0"/>
    </xf>
    <xf numFmtId="3" fontId="2" fillId="0" borderId="36" xfId="0" applyNumberFormat="1" applyFont="1" applyFill="1" applyBorder="1" applyProtection="1">
      <protection locked="0"/>
    </xf>
    <xf numFmtId="3" fontId="2" fillId="0" borderId="102" xfId="0" applyNumberFormat="1" applyFont="1" applyFill="1" applyBorder="1" applyProtection="1">
      <protection locked="0"/>
    </xf>
    <xf numFmtId="164" fontId="9" fillId="2" borderId="39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center"/>
      <protection locked="0"/>
    </xf>
    <xf numFmtId="3" fontId="1" fillId="2" borderId="0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3" fontId="9" fillId="2" borderId="0" xfId="0" applyNumberFormat="1" applyFont="1" applyFill="1" applyBorder="1" applyAlignment="1" applyProtection="1">
      <alignment horizontal="center"/>
    </xf>
    <xf numFmtId="3" fontId="8" fillId="2" borderId="0" xfId="0" applyNumberFormat="1" applyFont="1" applyFill="1" applyBorder="1" applyAlignment="1" applyProtection="1">
      <alignment horizontal="center"/>
    </xf>
    <xf numFmtId="164" fontId="9" fillId="2" borderId="0" xfId="0" applyNumberFormat="1" applyFont="1" applyFill="1" applyBorder="1" applyAlignment="1" applyProtection="1">
      <alignment horizontal="center" wrapText="1"/>
    </xf>
    <xf numFmtId="3" fontId="9" fillId="2" borderId="0" xfId="0" applyNumberFormat="1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tabSelected="1" zoomScale="75" zoomScaleNormal="75" workbookViewId="0">
      <selection activeCell="U27" sqref="U27"/>
    </sheetView>
  </sheetViews>
  <sheetFormatPr defaultColWidth="9.140625" defaultRowHeight="15.75" x14ac:dyDescent="0.25"/>
  <cols>
    <col min="1" max="1" width="3.5703125" style="175" customWidth="1"/>
    <col min="2" max="5" width="9.140625" style="158"/>
    <col min="6" max="6" width="45.140625" style="158" customWidth="1"/>
    <col min="7" max="7" width="13" style="171" customWidth="1"/>
    <col min="8" max="13" width="16" style="158" customWidth="1"/>
    <col min="14" max="14" width="6.85546875" style="175" customWidth="1"/>
    <col min="15" max="15" width="9.140625" style="158"/>
    <col min="16" max="16" width="13" style="158" bestFit="1" customWidth="1"/>
    <col min="17" max="16384" width="9.140625" style="158"/>
  </cols>
  <sheetData>
    <row r="1" spans="1:14" s="175" customFormat="1" ht="16.5" thickBot="1" x14ac:dyDescent="0.3">
      <c r="A1" s="172"/>
      <c r="B1" s="172"/>
      <c r="C1" s="172"/>
      <c r="D1" s="172"/>
      <c r="E1" s="172"/>
      <c r="F1" s="172"/>
      <c r="G1" s="173"/>
      <c r="H1" s="172"/>
      <c r="I1" s="172"/>
      <c r="J1" s="172"/>
      <c r="K1" s="172"/>
      <c r="L1" s="172"/>
      <c r="M1" s="172"/>
      <c r="N1" s="174"/>
    </row>
    <row r="2" spans="1:14" s="175" customFormat="1" ht="16.5" thickTop="1" x14ac:dyDescent="0.25">
      <c r="A2" s="172"/>
      <c r="B2" s="176"/>
      <c r="C2" s="177"/>
      <c r="D2" s="177"/>
      <c r="E2" s="177"/>
      <c r="F2" s="177"/>
      <c r="G2" s="178"/>
      <c r="H2" s="177"/>
      <c r="I2" s="177"/>
      <c r="J2" s="177"/>
      <c r="K2" s="177"/>
      <c r="L2" s="177"/>
      <c r="M2" s="177"/>
      <c r="N2" s="179"/>
    </row>
    <row r="3" spans="1:14" ht="15.75" customHeight="1" x14ac:dyDescent="0.25">
      <c r="A3" s="172"/>
      <c r="B3" s="159"/>
      <c r="C3" s="160"/>
      <c r="E3" s="161"/>
      <c r="F3" s="264" t="s">
        <v>229</v>
      </c>
      <c r="G3" s="264"/>
      <c r="H3" s="264"/>
      <c r="K3" s="162"/>
      <c r="M3" s="162"/>
      <c r="N3" s="181"/>
    </row>
    <row r="4" spans="1:14" s="175" customFormat="1" x14ac:dyDescent="0.25">
      <c r="A4" s="172"/>
      <c r="B4" s="184"/>
      <c r="C4" s="185"/>
      <c r="E4" s="194"/>
      <c r="F4" s="265" t="s">
        <v>226</v>
      </c>
      <c r="G4" s="265"/>
      <c r="H4" s="265"/>
      <c r="I4" s="185"/>
      <c r="J4" s="185"/>
      <c r="K4" s="185"/>
      <c r="L4" s="185"/>
      <c r="M4" s="185"/>
      <c r="N4" s="181"/>
    </row>
    <row r="5" spans="1:14" s="175" customFormat="1" x14ac:dyDescent="0.25">
      <c r="A5" s="172"/>
      <c r="B5" s="184"/>
      <c r="C5" s="185"/>
      <c r="D5" s="194"/>
      <c r="E5" s="186"/>
      <c r="F5" s="266" t="s">
        <v>228</v>
      </c>
      <c r="G5" s="266"/>
      <c r="H5" s="266"/>
      <c r="I5" s="185"/>
      <c r="J5" s="185"/>
      <c r="K5" s="185"/>
      <c r="L5" s="185"/>
      <c r="M5" s="185"/>
      <c r="N5" s="181"/>
    </row>
    <row r="6" spans="1:14" s="175" customFormat="1" ht="21.75" customHeight="1" x14ac:dyDescent="0.25">
      <c r="A6" s="172"/>
      <c r="B6" s="184"/>
      <c r="C6" s="185"/>
      <c r="D6" s="185"/>
      <c r="E6" s="185"/>
      <c r="F6" s="185"/>
      <c r="G6" s="204"/>
      <c r="H6" s="228"/>
      <c r="I6" s="229" t="s">
        <v>0</v>
      </c>
      <c r="J6" s="228"/>
      <c r="K6" s="267" t="s">
        <v>1</v>
      </c>
      <c r="L6" s="268"/>
      <c r="M6" s="268"/>
      <c r="N6" s="181"/>
    </row>
    <row r="7" spans="1:14" ht="22.5" customHeight="1" thickBot="1" x14ac:dyDescent="0.3">
      <c r="A7" s="172"/>
      <c r="B7" s="184"/>
      <c r="C7" s="185" t="s">
        <v>2</v>
      </c>
      <c r="D7" s="186"/>
      <c r="E7" s="185"/>
      <c r="F7" s="185"/>
      <c r="G7" s="163"/>
      <c r="H7" s="164"/>
      <c r="I7" s="165" t="s">
        <v>231</v>
      </c>
      <c r="J7" s="164"/>
      <c r="K7" s="164"/>
      <c r="L7" s="165" t="s">
        <v>230</v>
      </c>
      <c r="M7" s="164"/>
      <c r="N7" s="181"/>
    </row>
    <row r="8" spans="1:14" ht="16.5" thickTop="1" x14ac:dyDescent="0.25">
      <c r="A8" s="172"/>
      <c r="B8" s="187"/>
      <c r="C8" s="188"/>
      <c r="D8" s="188"/>
      <c r="E8" s="188"/>
      <c r="F8" s="188"/>
      <c r="G8" s="206" t="s">
        <v>164</v>
      </c>
      <c r="H8" s="166" t="s">
        <v>155</v>
      </c>
      <c r="I8" s="167" t="s">
        <v>156</v>
      </c>
      <c r="J8" s="215" t="s">
        <v>98</v>
      </c>
      <c r="K8" s="166" t="s">
        <v>155</v>
      </c>
      <c r="L8" s="167" t="s">
        <v>156</v>
      </c>
      <c r="M8" s="215" t="s">
        <v>98</v>
      </c>
      <c r="N8" s="181"/>
    </row>
    <row r="9" spans="1:14" s="168" customFormat="1" ht="16.5" thickBot="1" x14ac:dyDescent="0.3">
      <c r="A9" s="180"/>
      <c r="B9" s="189" t="s">
        <v>3</v>
      </c>
      <c r="C9" s="186" t="s">
        <v>4</v>
      </c>
      <c r="D9" s="186"/>
      <c r="E9" s="186"/>
      <c r="F9" s="186"/>
      <c r="G9" s="207"/>
      <c r="H9" s="222">
        <f>H10+H11+H12</f>
        <v>18181911</v>
      </c>
      <c r="I9" s="223">
        <f>I10+I11+I12</f>
        <v>11907849</v>
      </c>
      <c r="J9" s="216">
        <f t="shared" ref="J9:J14" si="0">H9+I9</f>
        <v>30089760</v>
      </c>
      <c r="K9" s="222">
        <f>K10+K11+K12</f>
        <v>20120983</v>
      </c>
      <c r="L9" s="223">
        <f>L10+L11+L12</f>
        <v>14628316</v>
      </c>
      <c r="M9" s="216">
        <f t="shared" ref="M9:M14" si="1">K9+L9</f>
        <v>34749299</v>
      </c>
      <c r="N9" s="182"/>
    </row>
    <row r="10" spans="1:14" x14ac:dyDescent="0.25">
      <c r="A10" s="172"/>
      <c r="B10" s="184"/>
      <c r="C10" s="190" t="s">
        <v>5</v>
      </c>
      <c r="D10" s="185" t="s">
        <v>6</v>
      </c>
      <c r="E10" s="185"/>
      <c r="F10" s="185"/>
      <c r="G10" s="208"/>
      <c r="H10" s="234">
        <v>18181911</v>
      </c>
      <c r="I10" s="236">
        <v>0</v>
      </c>
      <c r="J10" s="217">
        <f t="shared" si="0"/>
        <v>18181911</v>
      </c>
      <c r="K10" s="234">
        <v>20120983</v>
      </c>
      <c r="L10" s="236">
        <v>0</v>
      </c>
      <c r="M10" s="217">
        <f t="shared" si="1"/>
        <v>20120983</v>
      </c>
      <c r="N10" s="181"/>
    </row>
    <row r="11" spans="1:14" x14ac:dyDescent="0.25">
      <c r="A11" s="172"/>
      <c r="B11" s="184"/>
      <c r="C11" s="190" t="s">
        <v>7</v>
      </c>
      <c r="D11" s="185" t="s">
        <v>8</v>
      </c>
      <c r="E11" s="185"/>
      <c r="F11" s="185"/>
      <c r="G11" s="208"/>
      <c r="H11" s="235">
        <v>0</v>
      </c>
      <c r="I11" s="237">
        <v>11848302</v>
      </c>
      <c r="J11" s="217">
        <f t="shared" si="0"/>
        <v>11848302</v>
      </c>
      <c r="K11" s="235">
        <v>0</v>
      </c>
      <c r="L11" s="237">
        <v>14576845</v>
      </c>
      <c r="M11" s="217">
        <f t="shared" si="1"/>
        <v>14576845</v>
      </c>
      <c r="N11" s="181"/>
    </row>
    <row r="12" spans="1:14" x14ac:dyDescent="0.25">
      <c r="A12" s="172"/>
      <c r="B12" s="184"/>
      <c r="C12" s="190" t="s">
        <v>9</v>
      </c>
      <c r="D12" s="185" t="s">
        <v>10</v>
      </c>
      <c r="E12" s="185"/>
      <c r="F12" s="185"/>
      <c r="G12" s="208"/>
      <c r="H12" s="235">
        <v>0</v>
      </c>
      <c r="I12" s="237">
        <v>59547</v>
      </c>
      <c r="J12" s="217">
        <f t="shared" si="0"/>
        <v>59547</v>
      </c>
      <c r="K12" s="235">
        <v>0</v>
      </c>
      <c r="L12" s="237">
        <v>51471</v>
      </c>
      <c r="M12" s="217">
        <f t="shared" si="1"/>
        <v>51471</v>
      </c>
      <c r="N12" s="181"/>
    </row>
    <row r="13" spans="1:14" s="168" customFormat="1" ht="16.5" thickBot="1" x14ac:dyDescent="0.3">
      <c r="A13" s="180"/>
      <c r="B13" s="189" t="s">
        <v>11</v>
      </c>
      <c r="C13" s="191" t="s">
        <v>12</v>
      </c>
      <c r="D13" s="186"/>
      <c r="E13" s="186"/>
      <c r="F13" s="186"/>
      <c r="G13" s="207" t="s">
        <v>183</v>
      </c>
      <c r="H13" s="222">
        <f>H14+H15</f>
        <v>528781951</v>
      </c>
      <c r="I13" s="223">
        <f>I14+I15</f>
        <v>453840495</v>
      </c>
      <c r="J13" s="216">
        <f t="shared" si="0"/>
        <v>982622446</v>
      </c>
      <c r="K13" s="222">
        <f>K14+K15</f>
        <v>421298344</v>
      </c>
      <c r="L13" s="223">
        <f>L14+L15</f>
        <v>199432946</v>
      </c>
      <c r="M13" s="216">
        <f t="shared" si="1"/>
        <v>620731290</v>
      </c>
      <c r="N13" s="182"/>
    </row>
    <row r="14" spans="1:14" x14ac:dyDescent="0.25">
      <c r="A14" s="172"/>
      <c r="B14" s="184"/>
      <c r="C14" s="190" t="s">
        <v>5</v>
      </c>
      <c r="D14" s="192" t="s">
        <v>191</v>
      </c>
      <c r="E14" s="185"/>
      <c r="F14" s="185"/>
      <c r="G14" s="208"/>
      <c r="H14" s="234">
        <v>53055551</v>
      </c>
      <c r="I14" s="236">
        <v>302147750</v>
      </c>
      <c r="J14" s="217">
        <f t="shared" si="0"/>
        <v>355203301</v>
      </c>
      <c r="K14" s="234">
        <v>49892244</v>
      </c>
      <c r="L14" s="236">
        <v>166250188</v>
      </c>
      <c r="M14" s="217">
        <f t="shared" si="1"/>
        <v>216142432</v>
      </c>
      <c r="N14" s="181"/>
    </row>
    <row r="15" spans="1:14" x14ac:dyDescent="0.25">
      <c r="A15" s="172"/>
      <c r="B15" s="184"/>
      <c r="C15" s="190" t="s">
        <v>7</v>
      </c>
      <c r="D15" s="185" t="s">
        <v>13</v>
      </c>
      <c r="E15" s="185"/>
      <c r="F15" s="185"/>
      <c r="G15" s="208"/>
      <c r="H15" s="227">
        <f>H16+H17+H18</f>
        <v>475726400</v>
      </c>
      <c r="I15" s="225">
        <f>I16+I17+I18</f>
        <v>151692745</v>
      </c>
      <c r="J15" s="217">
        <f>H15+I15</f>
        <v>627419145</v>
      </c>
      <c r="K15" s="227">
        <f>K16+K17+K18</f>
        <v>371406100</v>
      </c>
      <c r="L15" s="225">
        <f>L16+L17+L18</f>
        <v>33182758</v>
      </c>
      <c r="M15" s="217">
        <f>K15+L15</f>
        <v>404588858</v>
      </c>
      <c r="N15" s="181"/>
    </row>
    <row r="16" spans="1:14" x14ac:dyDescent="0.25">
      <c r="A16" s="172"/>
      <c r="B16" s="184"/>
      <c r="C16" s="192"/>
      <c r="D16" s="185" t="s">
        <v>14</v>
      </c>
      <c r="E16" s="185"/>
      <c r="F16" s="185"/>
      <c r="G16" s="209"/>
      <c r="H16" s="235">
        <v>888</v>
      </c>
      <c r="I16" s="237">
        <v>65340000</v>
      </c>
      <c r="J16" s="218">
        <f t="shared" ref="J16:J58" si="2">H16+I16</f>
        <v>65340888</v>
      </c>
      <c r="K16" s="235">
        <v>50000022</v>
      </c>
      <c r="L16" s="237">
        <v>36</v>
      </c>
      <c r="M16" s="218">
        <f t="shared" ref="M16:M58" si="3">K16+L16</f>
        <v>50000058</v>
      </c>
      <c r="N16" s="181"/>
    </row>
    <row r="17" spans="1:14" x14ac:dyDescent="0.25">
      <c r="A17" s="172"/>
      <c r="B17" s="184"/>
      <c r="C17" s="192"/>
      <c r="D17" s="185" t="s">
        <v>192</v>
      </c>
      <c r="E17" s="185"/>
      <c r="F17" s="185"/>
      <c r="G17" s="209"/>
      <c r="H17" s="235">
        <v>475725512</v>
      </c>
      <c r="I17" s="237">
        <v>86352745</v>
      </c>
      <c r="J17" s="218">
        <f t="shared" si="2"/>
        <v>562078257</v>
      </c>
      <c r="K17" s="235">
        <v>321406078</v>
      </c>
      <c r="L17" s="237">
        <v>33182722</v>
      </c>
      <c r="M17" s="219">
        <f t="shared" si="3"/>
        <v>354588800</v>
      </c>
      <c r="N17" s="181"/>
    </row>
    <row r="18" spans="1:14" x14ac:dyDescent="0.25">
      <c r="A18" s="172"/>
      <c r="B18" s="184"/>
      <c r="C18" s="192"/>
      <c r="D18" s="185" t="s">
        <v>217</v>
      </c>
      <c r="E18" s="185"/>
      <c r="F18" s="185"/>
      <c r="G18" s="210"/>
      <c r="H18" s="235">
        <v>0</v>
      </c>
      <c r="I18" s="237">
        <v>0</v>
      </c>
      <c r="J18" s="218">
        <f t="shared" si="2"/>
        <v>0</v>
      </c>
      <c r="K18" s="235">
        <v>0</v>
      </c>
      <c r="L18" s="237">
        <v>0</v>
      </c>
      <c r="M18" s="218">
        <f t="shared" si="3"/>
        <v>0</v>
      </c>
      <c r="N18" s="181"/>
    </row>
    <row r="19" spans="1:14" s="168" customFormat="1" ht="16.5" thickBot="1" x14ac:dyDescent="0.3">
      <c r="A19" s="180"/>
      <c r="B19" s="189" t="s">
        <v>15</v>
      </c>
      <c r="C19" s="191" t="s">
        <v>193</v>
      </c>
      <c r="D19" s="186"/>
      <c r="E19" s="186"/>
      <c r="F19" s="186"/>
      <c r="G19" s="207" t="s">
        <v>185</v>
      </c>
      <c r="H19" s="222">
        <f>H20+H21+H22+H23</f>
        <v>29575200</v>
      </c>
      <c r="I19" s="223">
        <f>I20+I21+I22+I23</f>
        <v>47538470</v>
      </c>
      <c r="J19" s="216">
        <f t="shared" si="2"/>
        <v>77113670</v>
      </c>
      <c r="K19" s="222">
        <f>K20+K21+K22+K23</f>
        <v>0</v>
      </c>
      <c r="L19" s="223">
        <f>L20+L21+L22+L23</f>
        <v>40936822</v>
      </c>
      <c r="M19" s="216">
        <f t="shared" si="3"/>
        <v>40936822</v>
      </c>
      <c r="N19" s="182"/>
    </row>
    <row r="20" spans="1:14" x14ac:dyDescent="0.25">
      <c r="A20" s="172"/>
      <c r="B20" s="184"/>
      <c r="C20" s="190" t="s">
        <v>5</v>
      </c>
      <c r="D20" s="185" t="s">
        <v>18</v>
      </c>
      <c r="E20" s="185"/>
      <c r="F20" s="185"/>
      <c r="G20" s="208"/>
      <c r="H20" s="234">
        <v>0</v>
      </c>
      <c r="I20" s="236">
        <v>0</v>
      </c>
      <c r="J20" s="217">
        <f t="shared" si="2"/>
        <v>0</v>
      </c>
      <c r="K20" s="234">
        <v>0</v>
      </c>
      <c r="L20" s="236">
        <v>0</v>
      </c>
      <c r="M20" s="217">
        <f t="shared" si="3"/>
        <v>0</v>
      </c>
      <c r="N20" s="181"/>
    </row>
    <row r="21" spans="1:14" x14ac:dyDescent="0.25">
      <c r="A21" s="172"/>
      <c r="B21" s="184"/>
      <c r="C21" s="190" t="s">
        <v>7</v>
      </c>
      <c r="D21" s="185" t="s">
        <v>19</v>
      </c>
      <c r="E21" s="185"/>
      <c r="F21" s="185"/>
      <c r="G21" s="208"/>
      <c r="H21" s="235">
        <v>29575200</v>
      </c>
      <c r="I21" s="237">
        <v>0</v>
      </c>
      <c r="J21" s="217">
        <f t="shared" si="2"/>
        <v>29575200</v>
      </c>
      <c r="K21" s="235">
        <v>0</v>
      </c>
      <c r="L21" s="237">
        <v>0</v>
      </c>
      <c r="M21" s="217">
        <f t="shared" si="3"/>
        <v>0</v>
      </c>
      <c r="N21" s="181"/>
    </row>
    <row r="22" spans="1:14" x14ac:dyDescent="0.25">
      <c r="A22" s="172"/>
      <c r="B22" s="184"/>
      <c r="C22" s="190" t="s">
        <v>9</v>
      </c>
      <c r="D22" s="185" t="s">
        <v>20</v>
      </c>
      <c r="E22" s="185"/>
      <c r="F22" s="185"/>
      <c r="G22" s="208"/>
      <c r="H22" s="235">
        <v>0</v>
      </c>
      <c r="I22" s="237">
        <v>0</v>
      </c>
      <c r="J22" s="217">
        <f t="shared" si="2"/>
        <v>0</v>
      </c>
      <c r="K22" s="235">
        <v>0</v>
      </c>
      <c r="L22" s="237">
        <v>0</v>
      </c>
      <c r="M22" s="217">
        <f t="shared" si="3"/>
        <v>0</v>
      </c>
      <c r="N22" s="181"/>
    </row>
    <row r="23" spans="1:14" x14ac:dyDescent="0.25">
      <c r="A23" s="172"/>
      <c r="B23" s="184"/>
      <c r="C23" s="190" t="s">
        <v>21</v>
      </c>
      <c r="D23" s="193" t="s">
        <v>22</v>
      </c>
      <c r="E23" s="185"/>
      <c r="F23" s="185"/>
      <c r="G23" s="208"/>
      <c r="H23" s="235">
        <v>0</v>
      </c>
      <c r="I23" s="237">
        <v>47538470</v>
      </c>
      <c r="J23" s="217">
        <f t="shared" si="2"/>
        <v>47538470</v>
      </c>
      <c r="K23" s="235">
        <v>0</v>
      </c>
      <c r="L23" s="237">
        <v>40936822</v>
      </c>
      <c r="M23" s="217">
        <f t="shared" si="3"/>
        <v>40936822</v>
      </c>
      <c r="N23" s="181"/>
    </row>
    <row r="24" spans="1:14" s="168" customFormat="1" ht="16.5" thickBot="1" x14ac:dyDescent="0.3">
      <c r="A24" s="180"/>
      <c r="B24" s="189" t="s">
        <v>16</v>
      </c>
      <c r="C24" s="194" t="s">
        <v>194</v>
      </c>
      <c r="D24" s="186"/>
      <c r="E24" s="186"/>
      <c r="F24" s="186"/>
      <c r="G24" s="207" t="s">
        <v>187</v>
      </c>
      <c r="H24" s="222">
        <f>H25+H26</f>
        <v>294063759</v>
      </c>
      <c r="I24" s="223">
        <f>I25+I26</f>
        <v>999110806</v>
      </c>
      <c r="J24" s="216">
        <f t="shared" si="2"/>
        <v>1293174565</v>
      </c>
      <c r="K24" s="222">
        <f>K25+K26</f>
        <v>349958378</v>
      </c>
      <c r="L24" s="223">
        <f>L25+L26</f>
        <v>850869888</v>
      </c>
      <c r="M24" s="216">
        <f t="shared" si="3"/>
        <v>1200828266</v>
      </c>
      <c r="N24" s="182"/>
    </row>
    <row r="25" spans="1:14" x14ac:dyDescent="0.25">
      <c r="A25" s="172"/>
      <c r="B25" s="184"/>
      <c r="C25" s="190" t="s">
        <v>5</v>
      </c>
      <c r="D25" s="185" t="s">
        <v>24</v>
      </c>
      <c r="E25" s="185"/>
      <c r="F25" s="185"/>
      <c r="G25" s="208"/>
      <c r="H25" s="234">
        <v>145700024</v>
      </c>
      <c r="I25" s="236">
        <v>281951473</v>
      </c>
      <c r="J25" s="217">
        <f t="shared" si="2"/>
        <v>427651497</v>
      </c>
      <c r="K25" s="234">
        <v>152313281</v>
      </c>
      <c r="L25" s="236">
        <v>257533158</v>
      </c>
      <c r="M25" s="217">
        <f t="shared" si="3"/>
        <v>409846439</v>
      </c>
      <c r="N25" s="181"/>
    </row>
    <row r="26" spans="1:14" x14ac:dyDescent="0.25">
      <c r="A26" s="172"/>
      <c r="B26" s="184"/>
      <c r="C26" s="190" t="s">
        <v>7</v>
      </c>
      <c r="D26" s="185" t="s">
        <v>25</v>
      </c>
      <c r="E26" s="185"/>
      <c r="F26" s="185"/>
      <c r="G26" s="208"/>
      <c r="H26" s="235">
        <v>148363735</v>
      </c>
      <c r="I26" s="237">
        <v>717159333</v>
      </c>
      <c r="J26" s="217">
        <f t="shared" si="2"/>
        <v>865523068</v>
      </c>
      <c r="K26" s="235">
        <v>197645097</v>
      </c>
      <c r="L26" s="237">
        <v>593336730</v>
      </c>
      <c r="M26" s="217">
        <f t="shared" si="3"/>
        <v>790981827</v>
      </c>
      <c r="N26" s="181"/>
    </row>
    <row r="27" spans="1:14" s="168" customFormat="1" ht="16.5" thickBot="1" x14ac:dyDescent="0.3">
      <c r="A27" s="180"/>
      <c r="B27" s="189" t="s">
        <v>17</v>
      </c>
      <c r="C27" s="194" t="s">
        <v>196</v>
      </c>
      <c r="D27" s="186"/>
      <c r="E27" s="186"/>
      <c r="F27" s="186"/>
      <c r="G27" s="207" t="s">
        <v>189</v>
      </c>
      <c r="H27" s="222">
        <f>H28+H31+H34</f>
        <v>67182957</v>
      </c>
      <c r="I27" s="223">
        <f>I28+I31+I34</f>
        <v>0</v>
      </c>
      <c r="J27" s="216">
        <f t="shared" si="2"/>
        <v>67182957</v>
      </c>
      <c r="K27" s="222">
        <f>K28+K31+K34</f>
        <v>49378257</v>
      </c>
      <c r="L27" s="223">
        <f>L28+L31+L34</f>
        <v>0</v>
      </c>
      <c r="M27" s="216">
        <f t="shared" si="3"/>
        <v>49378257</v>
      </c>
      <c r="N27" s="182"/>
    </row>
    <row r="28" spans="1:14" x14ac:dyDescent="0.25">
      <c r="A28" s="172"/>
      <c r="B28" s="184"/>
      <c r="C28" s="190" t="s">
        <v>5</v>
      </c>
      <c r="D28" s="193" t="s">
        <v>157</v>
      </c>
      <c r="E28" s="185"/>
      <c r="F28" s="185"/>
      <c r="G28" s="208"/>
      <c r="H28" s="224">
        <f>H29+H30</f>
        <v>389468</v>
      </c>
      <c r="I28" s="225">
        <f>I29+I30</f>
        <v>0</v>
      </c>
      <c r="J28" s="217">
        <f t="shared" si="2"/>
        <v>389468</v>
      </c>
      <c r="K28" s="224">
        <f>K29+K30</f>
        <v>630984</v>
      </c>
      <c r="L28" s="225">
        <f>L29+L30</f>
        <v>0</v>
      </c>
      <c r="M28" s="217">
        <f t="shared" si="3"/>
        <v>630984</v>
      </c>
      <c r="N28" s="181"/>
    </row>
    <row r="29" spans="1:14" x14ac:dyDescent="0.25">
      <c r="A29" s="172"/>
      <c r="B29" s="184"/>
      <c r="C29" s="190"/>
      <c r="D29" s="193" t="s">
        <v>27</v>
      </c>
      <c r="E29" s="185"/>
      <c r="F29" s="185"/>
      <c r="G29" s="211"/>
      <c r="H29" s="235">
        <v>438022</v>
      </c>
      <c r="I29" s="237">
        <v>0</v>
      </c>
      <c r="J29" s="217">
        <f t="shared" si="2"/>
        <v>438022</v>
      </c>
      <c r="K29" s="235">
        <v>670534</v>
      </c>
      <c r="L29" s="237">
        <v>0</v>
      </c>
      <c r="M29" s="217">
        <f t="shared" si="3"/>
        <v>670534</v>
      </c>
      <c r="N29" s="181"/>
    </row>
    <row r="30" spans="1:14" x14ac:dyDescent="0.25">
      <c r="A30" s="172"/>
      <c r="B30" s="184"/>
      <c r="C30" s="190"/>
      <c r="D30" s="193" t="s">
        <v>28</v>
      </c>
      <c r="E30" s="185"/>
      <c r="F30" s="185"/>
      <c r="G30" s="212"/>
      <c r="H30" s="235">
        <v>-48554</v>
      </c>
      <c r="I30" s="237">
        <v>0</v>
      </c>
      <c r="J30" s="217">
        <f t="shared" si="2"/>
        <v>-48554</v>
      </c>
      <c r="K30" s="235">
        <v>-39550</v>
      </c>
      <c r="L30" s="237">
        <v>0</v>
      </c>
      <c r="M30" s="217">
        <f t="shared" si="3"/>
        <v>-39550</v>
      </c>
      <c r="N30" s="181"/>
    </row>
    <row r="31" spans="1:14" x14ac:dyDescent="0.25">
      <c r="A31" s="172"/>
      <c r="B31" s="184"/>
      <c r="C31" s="190" t="s">
        <v>7</v>
      </c>
      <c r="D31" s="193" t="s">
        <v>29</v>
      </c>
      <c r="E31" s="185"/>
      <c r="F31" s="185"/>
      <c r="G31" s="213"/>
      <c r="H31" s="226">
        <f>H32+H33</f>
        <v>20107270</v>
      </c>
      <c r="I31" s="225">
        <f>I32+I33</f>
        <v>0</v>
      </c>
      <c r="J31" s="217">
        <f t="shared" si="2"/>
        <v>20107270</v>
      </c>
      <c r="K31" s="226">
        <f>K32+K33</f>
        <v>377452</v>
      </c>
      <c r="L31" s="225">
        <f>L32+L33</f>
        <v>0</v>
      </c>
      <c r="M31" s="217">
        <f t="shared" si="3"/>
        <v>377452</v>
      </c>
      <c r="N31" s="181"/>
    </row>
    <row r="32" spans="1:14" x14ac:dyDescent="0.25">
      <c r="A32" s="172"/>
      <c r="B32" s="184"/>
      <c r="C32" s="190"/>
      <c r="D32" s="193" t="s">
        <v>27</v>
      </c>
      <c r="E32" s="185"/>
      <c r="F32" s="185"/>
      <c r="G32" s="211"/>
      <c r="H32" s="235">
        <v>23441967</v>
      </c>
      <c r="I32" s="237">
        <v>0</v>
      </c>
      <c r="J32" s="217">
        <f t="shared" si="2"/>
        <v>23441967</v>
      </c>
      <c r="K32" s="235">
        <v>517903</v>
      </c>
      <c r="L32" s="237">
        <v>0</v>
      </c>
      <c r="M32" s="217">
        <f t="shared" si="3"/>
        <v>517903</v>
      </c>
      <c r="N32" s="181"/>
    </row>
    <row r="33" spans="1:14" x14ac:dyDescent="0.25">
      <c r="A33" s="172"/>
      <c r="B33" s="184"/>
      <c r="C33" s="190"/>
      <c r="D33" s="193" t="s">
        <v>28</v>
      </c>
      <c r="E33" s="185"/>
      <c r="F33" s="185"/>
      <c r="G33" s="212"/>
      <c r="H33" s="235">
        <v>-3334697</v>
      </c>
      <c r="I33" s="237">
        <v>0</v>
      </c>
      <c r="J33" s="217">
        <f t="shared" si="2"/>
        <v>-3334697</v>
      </c>
      <c r="K33" s="235">
        <v>-140451</v>
      </c>
      <c r="L33" s="237">
        <v>0</v>
      </c>
      <c r="M33" s="217">
        <f t="shared" si="3"/>
        <v>-140451</v>
      </c>
      <c r="N33" s="181"/>
    </row>
    <row r="34" spans="1:14" x14ac:dyDescent="0.25">
      <c r="A34" s="172"/>
      <c r="B34" s="184"/>
      <c r="C34" s="195" t="s">
        <v>9</v>
      </c>
      <c r="D34" s="193" t="s">
        <v>30</v>
      </c>
      <c r="E34" s="185"/>
      <c r="F34" s="185"/>
      <c r="G34" s="208"/>
      <c r="H34" s="224">
        <f>H35+H36</f>
        <v>46686219</v>
      </c>
      <c r="I34" s="225">
        <f>I35+I36</f>
        <v>0</v>
      </c>
      <c r="J34" s="217">
        <f t="shared" si="2"/>
        <v>46686219</v>
      </c>
      <c r="K34" s="224">
        <f>K35+K36</f>
        <v>48369821</v>
      </c>
      <c r="L34" s="225">
        <f>L35+L36</f>
        <v>0</v>
      </c>
      <c r="M34" s="217">
        <f t="shared" si="3"/>
        <v>48369821</v>
      </c>
      <c r="N34" s="181"/>
    </row>
    <row r="35" spans="1:14" x14ac:dyDescent="0.25">
      <c r="A35" s="172"/>
      <c r="B35" s="184"/>
      <c r="C35" s="190"/>
      <c r="D35" s="193" t="s">
        <v>27</v>
      </c>
      <c r="E35" s="185"/>
      <c r="F35" s="185"/>
      <c r="G35" s="211"/>
      <c r="H35" s="235">
        <v>81682998</v>
      </c>
      <c r="I35" s="237">
        <v>0</v>
      </c>
      <c r="J35" s="217">
        <f t="shared" si="2"/>
        <v>81682998</v>
      </c>
      <c r="K35" s="235">
        <v>84791870</v>
      </c>
      <c r="L35" s="237">
        <v>0</v>
      </c>
      <c r="M35" s="217">
        <f t="shared" si="3"/>
        <v>84791870</v>
      </c>
      <c r="N35" s="181"/>
    </row>
    <row r="36" spans="1:14" x14ac:dyDescent="0.25">
      <c r="A36" s="172"/>
      <c r="B36" s="184"/>
      <c r="C36" s="190"/>
      <c r="D36" s="185" t="s">
        <v>31</v>
      </c>
      <c r="E36" s="185"/>
      <c r="F36" s="185"/>
      <c r="G36" s="212"/>
      <c r="H36" s="235">
        <v>-34996779</v>
      </c>
      <c r="I36" s="237">
        <v>0</v>
      </c>
      <c r="J36" s="217">
        <f t="shared" si="2"/>
        <v>-34996779</v>
      </c>
      <c r="K36" s="235">
        <v>-36422049</v>
      </c>
      <c r="L36" s="237">
        <v>0</v>
      </c>
      <c r="M36" s="217">
        <f t="shared" si="3"/>
        <v>-36422049</v>
      </c>
      <c r="N36" s="181"/>
    </row>
    <row r="37" spans="1:14" s="168" customFormat="1" ht="16.5" thickBot="1" x14ac:dyDescent="0.3">
      <c r="A37" s="180"/>
      <c r="B37" s="189" t="s">
        <v>23</v>
      </c>
      <c r="C37" s="191" t="s">
        <v>33</v>
      </c>
      <c r="D37" s="186"/>
      <c r="E37" s="186"/>
      <c r="F37" s="186"/>
      <c r="G37" s="207"/>
      <c r="H37" s="222">
        <f>H38+H39+H40</f>
        <v>8289570</v>
      </c>
      <c r="I37" s="223">
        <f>I38+I39+I40</f>
        <v>9772215</v>
      </c>
      <c r="J37" s="216">
        <f t="shared" si="2"/>
        <v>18061785</v>
      </c>
      <c r="K37" s="222">
        <f>K38+K39+K40</f>
        <v>10544772</v>
      </c>
      <c r="L37" s="223">
        <f>L38+L39+L40</f>
        <v>6945894</v>
      </c>
      <c r="M37" s="216">
        <f t="shared" si="3"/>
        <v>17490666</v>
      </c>
      <c r="N37" s="182"/>
    </row>
    <row r="38" spans="1:14" x14ac:dyDescent="0.25">
      <c r="A38" s="172"/>
      <c r="B38" s="184"/>
      <c r="C38" s="190" t="s">
        <v>5</v>
      </c>
      <c r="D38" s="185" t="s">
        <v>34</v>
      </c>
      <c r="E38" s="185"/>
      <c r="F38" s="185"/>
      <c r="G38" s="208"/>
      <c r="H38" s="234">
        <v>4628226</v>
      </c>
      <c r="I38" s="236">
        <v>9490944</v>
      </c>
      <c r="J38" s="217">
        <f t="shared" si="2"/>
        <v>14119170</v>
      </c>
      <c r="K38" s="234">
        <v>6334905</v>
      </c>
      <c r="L38" s="236">
        <v>6850715</v>
      </c>
      <c r="M38" s="217">
        <f t="shared" si="3"/>
        <v>13185620</v>
      </c>
      <c r="N38" s="181"/>
    </row>
    <row r="39" spans="1:14" x14ac:dyDescent="0.25">
      <c r="A39" s="172"/>
      <c r="B39" s="184"/>
      <c r="C39" s="190" t="s">
        <v>7</v>
      </c>
      <c r="D39" s="185" t="s">
        <v>35</v>
      </c>
      <c r="E39" s="185"/>
      <c r="F39" s="185"/>
      <c r="G39" s="208"/>
      <c r="H39" s="235">
        <v>618416</v>
      </c>
      <c r="I39" s="237">
        <v>173880</v>
      </c>
      <c r="J39" s="217">
        <f t="shared" si="2"/>
        <v>792296</v>
      </c>
      <c r="K39" s="235">
        <v>0</v>
      </c>
      <c r="L39" s="237">
        <v>90040</v>
      </c>
      <c r="M39" s="217">
        <f t="shared" si="3"/>
        <v>90040</v>
      </c>
      <c r="N39" s="181"/>
    </row>
    <row r="40" spans="1:14" x14ac:dyDescent="0.25">
      <c r="A40" s="172"/>
      <c r="B40" s="184"/>
      <c r="C40" s="190" t="s">
        <v>9</v>
      </c>
      <c r="D40" s="185" t="s">
        <v>10</v>
      </c>
      <c r="E40" s="185"/>
      <c r="F40" s="185"/>
      <c r="G40" s="208"/>
      <c r="H40" s="235">
        <v>3042928</v>
      </c>
      <c r="I40" s="237">
        <v>107391</v>
      </c>
      <c r="J40" s="217">
        <f t="shared" si="2"/>
        <v>3150319</v>
      </c>
      <c r="K40" s="235">
        <v>4209867</v>
      </c>
      <c r="L40" s="237">
        <v>5139</v>
      </c>
      <c r="M40" s="217">
        <f t="shared" si="3"/>
        <v>4215006</v>
      </c>
      <c r="N40" s="181"/>
    </row>
    <row r="41" spans="1:14" s="168" customFormat="1" ht="16.5" thickBot="1" x14ac:dyDescent="0.3">
      <c r="A41" s="180"/>
      <c r="B41" s="189" t="s">
        <v>26</v>
      </c>
      <c r="C41" s="191" t="s">
        <v>145</v>
      </c>
      <c r="D41" s="186"/>
      <c r="E41" s="186"/>
      <c r="F41" s="186"/>
      <c r="G41" s="207"/>
      <c r="H41" s="222">
        <f>H42+H43</f>
        <v>0</v>
      </c>
      <c r="I41" s="223">
        <f>I42+I43</f>
        <v>0</v>
      </c>
      <c r="J41" s="216">
        <f t="shared" si="2"/>
        <v>0</v>
      </c>
      <c r="K41" s="222">
        <f>K42+K43</f>
        <v>0</v>
      </c>
      <c r="L41" s="223">
        <f>L42+L43</f>
        <v>0</v>
      </c>
      <c r="M41" s="216">
        <f t="shared" si="3"/>
        <v>0</v>
      </c>
      <c r="N41" s="182"/>
    </row>
    <row r="42" spans="1:14" x14ac:dyDescent="0.25">
      <c r="A42" s="172"/>
      <c r="B42" s="184"/>
      <c r="C42" s="190" t="s">
        <v>5</v>
      </c>
      <c r="D42" s="185" t="s">
        <v>37</v>
      </c>
      <c r="E42" s="185"/>
      <c r="F42" s="185"/>
      <c r="G42" s="208"/>
      <c r="H42" s="234">
        <v>0</v>
      </c>
      <c r="I42" s="236">
        <v>0</v>
      </c>
      <c r="J42" s="217">
        <f t="shared" si="2"/>
        <v>0</v>
      </c>
      <c r="K42" s="234">
        <v>0</v>
      </c>
      <c r="L42" s="236">
        <v>0</v>
      </c>
      <c r="M42" s="217">
        <f t="shared" si="3"/>
        <v>0</v>
      </c>
      <c r="N42" s="181"/>
    </row>
    <row r="43" spans="1:14" x14ac:dyDescent="0.25">
      <c r="A43" s="172"/>
      <c r="B43" s="184"/>
      <c r="C43" s="190" t="s">
        <v>7</v>
      </c>
      <c r="D43" s="185" t="s">
        <v>38</v>
      </c>
      <c r="E43" s="185"/>
      <c r="F43" s="185"/>
      <c r="G43" s="208"/>
      <c r="H43" s="235">
        <v>0</v>
      </c>
      <c r="I43" s="237">
        <v>0</v>
      </c>
      <c r="J43" s="217">
        <f t="shared" si="2"/>
        <v>0</v>
      </c>
      <c r="K43" s="235">
        <v>0</v>
      </c>
      <c r="L43" s="237">
        <v>0</v>
      </c>
      <c r="M43" s="217">
        <f t="shared" si="3"/>
        <v>0</v>
      </c>
      <c r="N43" s="181"/>
    </row>
    <row r="44" spans="1:14" s="168" customFormat="1" ht="16.5" thickBot="1" x14ac:dyDescent="0.3">
      <c r="A44" s="180"/>
      <c r="B44" s="189" t="s">
        <v>32</v>
      </c>
      <c r="C44" s="194" t="s">
        <v>146</v>
      </c>
      <c r="D44" s="186"/>
      <c r="E44" s="186"/>
      <c r="F44" s="186"/>
      <c r="G44" s="207"/>
      <c r="H44" s="238">
        <v>46398521</v>
      </c>
      <c r="I44" s="239">
        <v>109995259</v>
      </c>
      <c r="J44" s="216">
        <f t="shared" si="2"/>
        <v>156393780</v>
      </c>
      <c r="K44" s="238">
        <v>46142277</v>
      </c>
      <c r="L44" s="239">
        <v>79199305</v>
      </c>
      <c r="M44" s="216">
        <f t="shared" si="3"/>
        <v>125341582</v>
      </c>
      <c r="N44" s="182"/>
    </row>
    <row r="45" spans="1:14" s="168" customFormat="1" ht="16.5" thickBot="1" x14ac:dyDescent="0.3">
      <c r="A45" s="180"/>
      <c r="B45" s="196" t="s">
        <v>36</v>
      </c>
      <c r="C45" s="191" t="s">
        <v>198</v>
      </c>
      <c r="D45" s="186"/>
      <c r="E45" s="186"/>
      <c r="F45" s="186"/>
      <c r="G45" s="207" t="s">
        <v>195</v>
      </c>
      <c r="H45" s="240">
        <v>10890922</v>
      </c>
      <c r="I45" s="241">
        <v>1154182</v>
      </c>
      <c r="J45" s="216">
        <f t="shared" si="2"/>
        <v>12045104</v>
      </c>
      <c r="K45" s="240">
        <v>7584969</v>
      </c>
      <c r="L45" s="241">
        <v>1522406</v>
      </c>
      <c r="M45" s="216">
        <f t="shared" si="3"/>
        <v>9107375</v>
      </c>
      <c r="N45" s="182"/>
    </row>
    <row r="46" spans="1:14" s="168" customFormat="1" ht="16.5" thickBot="1" x14ac:dyDescent="0.3">
      <c r="A46" s="180"/>
      <c r="B46" s="196" t="s">
        <v>39</v>
      </c>
      <c r="C46" s="191" t="s">
        <v>200</v>
      </c>
      <c r="D46" s="186"/>
      <c r="E46" s="186"/>
      <c r="F46" s="186"/>
      <c r="G46" s="207" t="s">
        <v>197</v>
      </c>
      <c r="H46" s="222">
        <f>H47+H48</f>
        <v>0</v>
      </c>
      <c r="I46" s="223">
        <f>I47+I48</f>
        <v>0</v>
      </c>
      <c r="J46" s="216">
        <f t="shared" si="2"/>
        <v>0</v>
      </c>
      <c r="K46" s="222">
        <f>K47+K48</f>
        <v>0</v>
      </c>
      <c r="L46" s="223">
        <f>L47+L48</f>
        <v>0</v>
      </c>
      <c r="M46" s="216">
        <f t="shared" si="3"/>
        <v>0</v>
      </c>
      <c r="N46" s="182"/>
    </row>
    <row r="47" spans="1:14" x14ac:dyDescent="0.25">
      <c r="A47" s="172"/>
      <c r="B47" s="184"/>
      <c r="C47" s="190" t="s">
        <v>5</v>
      </c>
      <c r="D47" s="185" t="s">
        <v>42</v>
      </c>
      <c r="E47" s="185"/>
      <c r="F47" s="185"/>
      <c r="G47" s="208"/>
      <c r="H47" s="234">
        <v>0</v>
      </c>
      <c r="I47" s="234">
        <v>0</v>
      </c>
      <c r="J47" s="217">
        <f t="shared" si="2"/>
        <v>0</v>
      </c>
      <c r="K47" s="234">
        <v>0</v>
      </c>
      <c r="L47" s="234">
        <v>0</v>
      </c>
      <c r="M47" s="217">
        <f t="shared" si="3"/>
        <v>0</v>
      </c>
      <c r="N47" s="181"/>
    </row>
    <row r="48" spans="1:14" x14ac:dyDescent="0.25">
      <c r="A48" s="172"/>
      <c r="B48" s="184"/>
      <c r="C48" s="190" t="s">
        <v>7</v>
      </c>
      <c r="D48" s="185" t="s">
        <v>43</v>
      </c>
      <c r="E48" s="185"/>
      <c r="F48" s="185"/>
      <c r="G48" s="208"/>
      <c r="H48" s="235">
        <v>0</v>
      </c>
      <c r="I48" s="235">
        <v>0</v>
      </c>
      <c r="J48" s="217">
        <f t="shared" si="2"/>
        <v>0</v>
      </c>
      <c r="K48" s="235">
        <v>0</v>
      </c>
      <c r="L48" s="235">
        <v>0</v>
      </c>
      <c r="M48" s="217">
        <f t="shared" si="3"/>
        <v>0</v>
      </c>
      <c r="N48" s="181"/>
    </row>
    <row r="49" spans="1:16" s="168" customFormat="1" ht="16.5" thickBot="1" x14ac:dyDescent="0.3">
      <c r="A49" s="180"/>
      <c r="B49" s="197" t="s">
        <v>40</v>
      </c>
      <c r="C49" s="191" t="s">
        <v>201</v>
      </c>
      <c r="D49" s="186"/>
      <c r="E49" s="186"/>
      <c r="F49" s="186"/>
      <c r="G49" s="207" t="s">
        <v>197</v>
      </c>
      <c r="H49" s="222">
        <f>H50+H51</f>
        <v>0</v>
      </c>
      <c r="I49" s="223">
        <f>I50+I51</f>
        <v>0</v>
      </c>
      <c r="J49" s="216">
        <f t="shared" si="2"/>
        <v>0</v>
      </c>
      <c r="K49" s="222">
        <f>K50+K51</f>
        <v>0</v>
      </c>
      <c r="L49" s="223">
        <f>L50+L51</f>
        <v>0</v>
      </c>
      <c r="M49" s="216">
        <f t="shared" si="3"/>
        <v>0</v>
      </c>
      <c r="N49" s="182"/>
    </row>
    <row r="50" spans="1:16" x14ac:dyDescent="0.25">
      <c r="A50" s="172"/>
      <c r="B50" s="184"/>
      <c r="C50" s="190" t="s">
        <v>5</v>
      </c>
      <c r="D50" s="185" t="s">
        <v>45</v>
      </c>
      <c r="E50" s="185"/>
      <c r="F50" s="185"/>
      <c r="G50" s="208"/>
      <c r="H50" s="234"/>
      <c r="I50" s="236"/>
      <c r="J50" s="217">
        <f t="shared" si="2"/>
        <v>0</v>
      </c>
      <c r="K50" s="234">
        <v>0</v>
      </c>
      <c r="L50" s="236">
        <v>0</v>
      </c>
      <c r="M50" s="217">
        <f t="shared" si="3"/>
        <v>0</v>
      </c>
      <c r="N50" s="181"/>
    </row>
    <row r="51" spans="1:16" x14ac:dyDescent="0.25">
      <c r="A51" s="172"/>
      <c r="B51" s="184"/>
      <c r="C51" s="190" t="s">
        <v>7</v>
      </c>
      <c r="D51" s="185" t="s">
        <v>46</v>
      </c>
      <c r="E51" s="185"/>
      <c r="F51" s="185"/>
      <c r="G51" s="208"/>
      <c r="H51" s="235"/>
      <c r="I51" s="237"/>
      <c r="J51" s="217">
        <f t="shared" si="2"/>
        <v>0</v>
      </c>
      <c r="K51" s="235">
        <v>0</v>
      </c>
      <c r="L51" s="237">
        <v>0</v>
      </c>
      <c r="M51" s="217">
        <f t="shared" si="3"/>
        <v>0</v>
      </c>
      <c r="N51" s="181"/>
      <c r="P51" s="168"/>
    </row>
    <row r="52" spans="1:16" s="168" customFormat="1" ht="16.5" thickBot="1" x14ac:dyDescent="0.3">
      <c r="A52" s="180"/>
      <c r="B52" s="197" t="s">
        <v>41</v>
      </c>
      <c r="C52" s="191" t="s">
        <v>203</v>
      </c>
      <c r="D52" s="186"/>
      <c r="E52" s="186"/>
      <c r="F52" s="186"/>
      <c r="G52" s="207" t="s">
        <v>199</v>
      </c>
      <c r="H52" s="222">
        <f>H53+H54</f>
        <v>29564100</v>
      </c>
      <c r="I52" s="223">
        <f>I53+I54</f>
        <v>0</v>
      </c>
      <c r="J52" s="216">
        <f t="shared" si="2"/>
        <v>29564100</v>
      </c>
      <c r="K52" s="222">
        <f>K53+K54</f>
        <v>0</v>
      </c>
      <c r="L52" s="223">
        <f>L53+L54</f>
        <v>0</v>
      </c>
      <c r="M52" s="216">
        <f t="shared" si="3"/>
        <v>0</v>
      </c>
      <c r="N52" s="182"/>
    </row>
    <row r="53" spans="1:16" x14ac:dyDescent="0.25">
      <c r="A53" s="172"/>
      <c r="B53" s="184"/>
      <c r="C53" s="190" t="s">
        <v>5</v>
      </c>
      <c r="D53" s="185" t="s">
        <v>20</v>
      </c>
      <c r="E53" s="185"/>
      <c r="F53" s="185"/>
      <c r="G53" s="208"/>
      <c r="H53" s="234">
        <v>0</v>
      </c>
      <c r="I53" s="236">
        <v>0</v>
      </c>
      <c r="J53" s="217">
        <f t="shared" si="2"/>
        <v>0</v>
      </c>
      <c r="K53" s="234">
        <v>0</v>
      </c>
      <c r="L53" s="236">
        <v>0</v>
      </c>
      <c r="M53" s="217">
        <f t="shared" si="3"/>
        <v>0</v>
      </c>
      <c r="N53" s="181"/>
      <c r="P53" s="168"/>
    </row>
    <row r="54" spans="1:16" x14ac:dyDescent="0.25">
      <c r="A54" s="172"/>
      <c r="B54" s="184"/>
      <c r="C54" s="190" t="s">
        <v>7</v>
      </c>
      <c r="D54" s="185" t="s">
        <v>48</v>
      </c>
      <c r="E54" s="185"/>
      <c r="F54" s="185"/>
      <c r="G54" s="208"/>
      <c r="H54" s="235">
        <v>29564100</v>
      </c>
      <c r="I54" s="237">
        <v>0</v>
      </c>
      <c r="J54" s="217">
        <f t="shared" si="2"/>
        <v>29564100</v>
      </c>
      <c r="K54" s="235">
        <v>0</v>
      </c>
      <c r="L54" s="237">
        <v>0</v>
      </c>
      <c r="M54" s="217">
        <f t="shared" si="3"/>
        <v>0</v>
      </c>
      <c r="N54" s="181"/>
      <c r="P54" s="168"/>
    </row>
    <row r="55" spans="1:16" s="168" customFormat="1" ht="16.5" thickBot="1" x14ac:dyDescent="0.3">
      <c r="A55" s="180"/>
      <c r="B55" s="197" t="s">
        <v>44</v>
      </c>
      <c r="C55" s="191" t="s">
        <v>205</v>
      </c>
      <c r="D55" s="186"/>
      <c r="E55" s="186"/>
      <c r="F55" s="186"/>
      <c r="G55" s="207" t="s">
        <v>202</v>
      </c>
      <c r="H55" s="222">
        <f>H56+H57</f>
        <v>22403962</v>
      </c>
      <c r="I55" s="223">
        <f>I56+I57</f>
        <v>0</v>
      </c>
      <c r="J55" s="216">
        <f t="shared" si="2"/>
        <v>22403962</v>
      </c>
      <c r="K55" s="222">
        <f>K56+K57</f>
        <v>15874539</v>
      </c>
      <c r="L55" s="223">
        <f>L56+L57</f>
        <v>0</v>
      </c>
      <c r="M55" s="216">
        <f t="shared" si="3"/>
        <v>15874539</v>
      </c>
      <c r="N55" s="182"/>
    </row>
    <row r="56" spans="1:16" x14ac:dyDescent="0.25">
      <c r="A56" s="172"/>
      <c r="B56" s="184"/>
      <c r="C56" s="190" t="s">
        <v>5</v>
      </c>
      <c r="D56" s="185" t="s">
        <v>49</v>
      </c>
      <c r="E56" s="185"/>
      <c r="F56" s="185"/>
      <c r="G56" s="208"/>
      <c r="H56" s="234">
        <v>58508755</v>
      </c>
      <c r="I56" s="169"/>
      <c r="J56" s="217">
        <f t="shared" si="2"/>
        <v>58508755</v>
      </c>
      <c r="K56" s="234">
        <v>48383070</v>
      </c>
      <c r="L56" s="169">
        <v>0</v>
      </c>
      <c r="M56" s="217">
        <f t="shared" si="3"/>
        <v>48383070</v>
      </c>
      <c r="N56" s="181"/>
      <c r="P56" s="168"/>
    </row>
    <row r="57" spans="1:16" x14ac:dyDescent="0.25">
      <c r="A57" s="172"/>
      <c r="B57" s="184"/>
      <c r="C57" s="190" t="s">
        <v>7</v>
      </c>
      <c r="D57" s="185" t="s">
        <v>50</v>
      </c>
      <c r="E57" s="185"/>
      <c r="F57" s="185"/>
      <c r="G57" s="208"/>
      <c r="H57" s="235">
        <v>-36104793</v>
      </c>
      <c r="I57" s="169"/>
      <c r="J57" s="217">
        <f t="shared" si="2"/>
        <v>-36104793</v>
      </c>
      <c r="K57" s="235">
        <v>-32508531</v>
      </c>
      <c r="L57" s="169">
        <v>0</v>
      </c>
      <c r="M57" s="217">
        <f t="shared" si="3"/>
        <v>-32508531</v>
      </c>
      <c r="N57" s="181"/>
      <c r="P57" s="168"/>
    </row>
    <row r="58" spans="1:16" s="168" customFormat="1" ht="16.5" thickBot="1" x14ac:dyDescent="0.3">
      <c r="A58" s="180"/>
      <c r="B58" s="197" t="s">
        <v>47</v>
      </c>
      <c r="C58" s="191" t="s">
        <v>207</v>
      </c>
      <c r="D58" s="186"/>
      <c r="E58" s="186"/>
      <c r="F58" s="186"/>
      <c r="G58" s="207" t="s">
        <v>204</v>
      </c>
      <c r="H58" s="238">
        <v>8899754</v>
      </c>
      <c r="I58" s="239">
        <v>1551722</v>
      </c>
      <c r="J58" s="216">
        <f t="shared" si="2"/>
        <v>10451476</v>
      </c>
      <c r="K58" s="238">
        <v>7379738</v>
      </c>
      <c r="L58" s="239">
        <v>2549366</v>
      </c>
      <c r="M58" s="216">
        <f t="shared" si="3"/>
        <v>9929104</v>
      </c>
      <c r="N58" s="182"/>
    </row>
    <row r="59" spans="1:16" x14ac:dyDescent="0.25">
      <c r="A59" s="172"/>
      <c r="B59" s="184"/>
      <c r="C59" s="192"/>
      <c r="D59" s="185"/>
      <c r="E59" s="185"/>
      <c r="F59" s="185"/>
      <c r="G59" s="211"/>
      <c r="H59" s="160"/>
      <c r="I59" s="170"/>
      <c r="J59" s="220"/>
      <c r="K59" s="160"/>
      <c r="L59" s="170"/>
      <c r="M59" s="220"/>
      <c r="N59" s="181"/>
      <c r="P59" s="168"/>
    </row>
    <row r="60" spans="1:16" s="232" customFormat="1" ht="16.5" thickBot="1" x14ac:dyDescent="0.3">
      <c r="A60" s="180"/>
      <c r="B60" s="198"/>
      <c r="C60" s="199" t="s">
        <v>208</v>
      </c>
      <c r="D60" s="200"/>
      <c r="E60" s="200"/>
      <c r="F60" s="200"/>
      <c r="G60" s="214" t="s">
        <v>180</v>
      </c>
      <c r="H60" s="230">
        <f>H58+H55+H52+H49+H46+H45+H44+H41+H37+H27+H24+H19+H13+H9</f>
        <v>1064232607</v>
      </c>
      <c r="I60" s="231">
        <f>I58+I55+I52+I49+I46+I45+I44+I41+I37+I27+I24+I19+I13+I9</f>
        <v>1634870998</v>
      </c>
      <c r="J60" s="221">
        <f>H60+I60</f>
        <v>2699103605</v>
      </c>
      <c r="K60" s="230">
        <f>K58+K55+K52+K49+K46+K45+K44+K41+K37+K27+K24+K19+K13+K9</f>
        <v>928282257</v>
      </c>
      <c r="L60" s="231">
        <f>L58+L55+L52+L49+L46+L45+L44+L41+L37+L27+L24+L19+L13+L9</f>
        <v>1196084943</v>
      </c>
      <c r="M60" s="221">
        <f>K60+L60</f>
        <v>2124367200</v>
      </c>
      <c r="N60" s="182"/>
    </row>
    <row r="61" spans="1:16" s="175" customFormat="1" ht="16.5" thickTop="1" x14ac:dyDescent="0.25">
      <c r="A61" s="172"/>
      <c r="B61" s="184" t="s">
        <v>160</v>
      </c>
      <c r="C61" s="192"/>
      <c r="D61" s="185"/>
      <c r="E61" s="185"/>
      <c r="F61" s="185"/>
      <c r="G61" s="204"/>
      <c r="H61" s="185"/>
      <c r="I61" s="185"/>
      <c r="J61" s="185"/>
      <c r="K61" s="185"/>
      <c r="L61" s="185"/>
      <c r="M61" s="185"/>
      <c r="N61" s="181"/>
    </row>
    <row r="62" spans="1:16" s="175" customFormat="1" ht="16.5" thickBot="1" x14ac:dyDescent="0.3">
      <c r="A62" s="172"/>
      <c r="B62" s="201"/>
      <c r="C62" s="202"/>
      <c r="D62" s="203"/>
      <c r="E62" s="203"/>
      <c r="F62" s="203"/>
      <c r="G62" s="205"/>
      <c r="H62" s="203"/>
      <c r="I62" s="203"/>
      <c r="J62" s="203"/>
      <c r="K62" s="203"/>
      <c r="L62" s="203"/>
      <c r="M62" s="203"/>
      <c r="N62" s="183"/>
    </row>
    <row r="63" spans="1:16" ht="16.5" thickTop="1" x14ac:dyDescent="0.25"/>
  </sheetData>
  <sheetProtection password="CC26" sheet="1"/>
  <mergeCells count="4">
    <mergeCell ref="F3:H3"/>
    <mergeCell ref="F4:H4"/>
    <mergeCell ref="F5:H5"/>
    <mergeCell ref="K6:M6"/>
  </mergeCells>
  <phoneticPr fontId="3" type="noConversion"/>
  <pageMargins left="0.75" right="0.75" top="1" bottom="1" header="0.5" footer="0.5"/>
  <pageSetup paperSize="9" scale="4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zoomScale="75" zoomScaleNormal="75" workbookViewId="0">
      <selection activeCell="J62" sqref="J62"/>
    </sheetView>
  </sheetViews>
  <sheetFormatPr defaultColWidth="9.140625" defaultRowHeight="15.75" x14ac:dyDescent="0.25"/>
  <cols>
    <col min="1" max="1" width="5" style="112" customWidth="1"/>
    <col min="2" max="3" width="9.140625" style="2"/>
    <col min="4" max="4" width="18.28515625" style="2" customWidth="1"/>
    <col min="5" max="5" width="9.140625" style="2"/>
    <col min="6" max="6" width="33.5703125" style="2" customWidth="1"/>
    <col min="7" max="7" width="10.7109375" style="67" customWidth="1"/>
    <col min="8" max="13" width="16.140625" style="2" customWidth="1"/>
    <col min="14" max="14" width="4.42578125" style="151" customWidth="1"/>
    <col min="15" max="16384" width="9.140625" style="2"/>
  </cols>
  <sheetData>
    <row r="1" spans="1:14" ht="16.5" thickBot="1" x14ac:dyDescent="0.3"/>
    <row r="2" spans="1:14" ht="16.5" thickTop="1" x14ac:dyDescent="0.25">
      <c r="B2" s="132"/>
      <c r="C2" s="133"/>
      <c r="D2" s="134"/>
      <c r="E2" s="134"/>
      <c r="F2" s="134"/>
      <c r="G2" s="135"/>
      <c r="H2" s="134"/>
      <c r="I2" s="134"/>
      <c r="J2" s="134"/>
      <c r="K2" s="134"/>
      <c r="L2" s="134"/>
      <c r="M2" s="134"/>
      <c r="N2" s="136"/>
    </row>
    <row r="3" spans="1:14" s="68" customFormat="1" ht="15.75" customHeight="1" x14ac:dyDescent="0.25">
      <c r="A3" s="139"/>
      <c r="B3" s="137"/>
      <c r="C3" s="138"/>
      <c r="D3" s="139"/>
      <c r="E3" s="140"/>
      <c r="F3" s="269" t="str">
        <f>Aktifler!F3</f>
        <v xml:space="preserve"> KIBRIS İKTİSAT BANKASI LTD.</v>
      </c>
      <c r="G3" s="269"/>
      <c r="H3" s="269"/>
      <c r="I3" s="139"/>
      <c r="J3" s="139"/>
      <c r="K3" s="141"/>
      <c r="L3" s="139"/>
      <c r="M3" s="141"/>
      <c r="N3" s="142"/>
    </row>
    <row r="4" spans="1:14" s="68" customFormat="1" x14ac:dyDescent="0.25">
      <c r="A4" s="139"/>
      <c r="B4" s="137"/>
      <c r="C4" s="138"/>
      <c r="D4" s="139"/>
      <c r="E4" s="140"/>
      <c r="F4" s="269" t="s">
        <v>226</v>
      </c>
      <c r="G4" s="269"/>
      <c r="H4" s="269"/>
      <c r="I4" s="138"/>
      <c r="J4" s="138"/>
      <c r="K4" s="138"/>
      <c r="L4" s="138"/>
      <c r="M4" s="138"/>
      <c r="N4" s="142"/>
    </row>
    <row r="5" spans="1:14" s="68" customFormat="1" x14ac:dyDescent="0.25">
      <c r="A5" s="139"/>
      <c r="B5" s="137"/>
      <c r="C5" s="138"/>
      <c r="D5" s="140"/>
      <c r="E5" s="143"/>
      <c r="F5" s="270" t="s">
        <v>228</v>
      </c>
      <c r="G5" s="270"/>
      <c r="H5" s="270"/>
      <c r="I5" s="138"/>
      <c r="J5" s="138"/>
      <c r="K5" s="138"/>
      <c r="L5" s="138"/>
      <c r="M5" s="138"/>
      <c r="N5" s="142"/>
    </row>
    <row r="6" spans="1:14" x14ac:dyDescent="0.25">
      <c r="B6" s="110"/>
      <c r="C6" s="112"/>
      <c r="D6" s="112"/>
      <c r="E6" s="112"/>
      <c r="F6" s="112"/>
      <c r="G6" s="111"/>
      <c r="H6" s="112"/>
      <c r="I6" s="144" t="s">
        <v>0</v>
      </c>
      <c r="J6" s="111"/>
      <c r="K6" s="271" t="s">
        <v>1</v>
      </c>
      <c r="L6" s="268"/>
      <c r="M6" s="268"/>
      <c r="N6" s="145"/>
    </row>
    <row r="7" spans="1:14" ht="22.5" customHeight="1" thickBot="1" x14ac:dyDescent="0.3">
      <c r="B7" s="110"/>
      <c r="C7" s="112" t="s">
        <v>51</v>
      </c>
      <c r="D7" s="108"/>
      <c r="E7" s="112"/>
      <c r="F7" s="112"/>
      <c r="G7" s="111" t="s">
        <v>164</v>
      </c>
      <c r="H7" s="112"/>
      <c r="I7" s="233" t="str">
        <f>Aktifler!I7</f>
        <v>(31.12.2019)</v>
      </c>
      <c r="J7" s="146"/>
      <c r="K7" s="112"/>
      <c r="L7" s="233" t="str">
        <f>Aktifler!L7</f>
        <v>(31.12.2018)</v>
      </c>
      <c r="M7" s="112"/>
      <c r="N7" s="145"/>
    </row>
    <row r="8" spans="1:14" ht="16.5" thickTop="1" x14ac:dyDescent="0.25">
      <c r="B8" s="102"/>
      <c r="C8" s="103"/>
      <c r="D8" s="104"/>
      <c r="E8" s="104"/>
      <c r="F8" s="105"/>
      <c r="G8" s="106"/>
      <c r="H8" s="147" t="s">
        <v>155</v>
      </c>
      <c r="I8" s="148" t="s">
        <v>156</v>
      </c>
      <c r="J8" s="149" t="s">
        <v>98</v>
      </c>
      <c r="K8" s="147" t="s">
        <v>155</v>
      </c>
      <c r="L8" s="148" t="s">
        <v>156</v>
      </c>
      <c r="M8" s="149" t="s">
        <v>98</v>
      </c>
      <c r="N8" s="145"/>
    </row>
    <row r="9" spans="1:14" s="71" customFormat="1" ht="16.5" thickBot="1" x14ac:dyDescent="0.3">
      <c r="A9" s="108"/>
      <c r="B9" s="107" t="s">
        <v>3</v>
      </c>
      <c r="C9" s="108" t="s">
        <v>165</v>
      </c>
      <c r="D9" s="108"/>
      <c r="E9" s="108"/>
      <c r="F9" s="108"/>
      <c r="G9" s="109" t="s">
        <v>206</v>
      </c>
      <c r="H9" s="94">
        <f>H10+H11+H12+H13+H14+H15</f>
        <v>807537067</v>
      </c>
      <c r="I9" s="95">
        <f>I10+I11+I12+I13+I14+I15</f>
        <v>1625740620</v>
      </c>
      <c r="J9" s="83">
        <f t="shared" ref="J9:J57" si="0">H9+I9</f>
        <v>2433277687</v>
      </c>
      <c r="K9" s="94">
        <f>K10+K11+K12+K13+K14+K15</f>
        <v>686666052</v>
      </c>
      <c r="L9" s="95">
        <f>L10+L11+L12+L13+L14+L15</f>
        <v>1186346082</v>
      </c>
      <c r="M9" s="83">
        <f t="shared" ref="M9:M57" si="1">K9+L9</f>
        <v>1873012134</v>
      </c>
      <c r="N9" s="150"/>
    </row>
    <row r="10" spans="1:14" x14ac:dyDescent="0.25">
      <c r="B10" s="110"/>
      <c r="C10" s="111" t="s">
        <v>5</v>
      </c>
      <c r="D10" s="112" t="s">
        <v>52</v>
      </c>
      <c r="E10" s="112"/>
      <c r="F10" s="112"/>
      <c r="G10" s="113"/>
      <c r="H10" s="242">
        <v>523901650</v>
      </c>
      <c r="I10" s="243">
        <v>1044779566</v>
      </c>
      <c r="J10" s="84">
        <f t="shared" si="0"/>
        <v>1568681216</v>
      </c>
      <c r="K10" s="242">
        <v>469507120</v>
      </c>
      <c r="L10" s="243">
        <v>702352456</v>
      </c>
      <c r="M10" s="84">
        <f t="shared" si="1"/>
        <v>1171859576</v>
      </c>
      <c r="N10" s="145"/>
    </row>
    <row r="11" spans="1:14" x14ac:dyDescent="0.25">
      <c r="B11" s="110"/>
      <c r="C11" s="111" t="s">
        <v>7</v>
      </c>
      <c r="D11" s="114" t="s">
        <v>53</v>
      </c>
      <c r="E11" s="112"/>
      <c r="F11" s="112"/>
      <c r="G11" s="113"/>
      <c r="H11" s="242">
        <v>75759854</v>
      </c>
      <c r="I11" s="243">
        <v>117038015</v>
      </c>
      <c r="J11" s="84">
        <f t="shared" si="0"/>
        <v>192797869</v>
      </c>
      <c r="K11" s="242">
        <v>51171381</v>
      </c>
      <c r="L11" s="243">
        <v>16238850</v>
      </c>
      <c r="M11" s="84">
        <f t="shared" si="1"/>
        <v>67410231</v>
      </c>
      <c r="N11" s="145"/>
    </row>
    <row r="12" spans="1:14" x14ac:dyDescent="0.25">
      <c r="B12" s="110"/>
      <c r="C12" s="111" t="s">
        <v>9</v>
      </c>
      <c r="D12" s="112" t="s">
        <v>54</v>
      </c>
      <c r="E12" s="112"/>
      <c r="F12" s="112"/>
      <c r="G12" s="113"/>
      <c r="H12" s="242">
        <v>138932360</v>
      </c>
      <c r="I12" s="243">
        <v>380070305</v>
      </c>
      <c r="J12" s="84">
        <f t="shared" si="0"/>
        <v>519002665</v>
      </c>
      <c r="K12" s="242">
        <v>124801773</v>
      </c>
      <c r="L12" s="243">
        <v>394568876</v>
      </c>
      <c r="M12" s="84">
        <f t="shared" si="1"/>
        <v>519370649</v>
      </c>
      <c r="N12" s="145"/>
    </row>
    <row r="13" spans="1:14" x14ac:dyDescent="0.25">
      <c r="B13" s="110"/>
      <c r="C13" s="111" t="s">
        <v>21</v>
      </c>
      <c r="D13" s="112" t="s">
        <v>56</v>
      </c>
      <c r="E13" s="112"/>
      <c r="F13" s="112"/>
      <c r="G13" s="113"/>
      <c r="H13" s="242">
        <v>3284194</v>
      </c>
      <c r="I13" s="243">
        <v>2892182</v>
      </c>
      <c r="J13" s="84">
        <f t="shared" si="0"/>
        <v>6176376</v>
      </c>
      <c r="K13" s="242">
        <v>3808853</v>
      </c>
      <c r="L13" s="243">
        <v>10159275</v>
      </c>
      <c r="M13" s="84">
        <f t="shared" si="1"/>
        <v>13968128</v>
      </c>
      <c r="N13" s="145"/>
    </row>
    <row r="14" spans="1:14" x14ac:dyDescent="0.25">
      <c r="B14" s="110"/>
      <c r="C14" s="111" t="s">
        <v>55</v>
      </c>
      <c r="D14" s="112" t="s">
        <v>58</v>
      </c>
      <c r="E14" s="112"/>
      <c r="F14" s="112"/>
      <c r="G14" s="113"/>
      <c r="H14" s="242">
        <v>65659009</v>
      </c>
      <c r="I14" s="243">
        <v>80960552</v>
      </c>
      <c r="J14" s="84">
        <f t="shared" si="0"/>
        <v>146619561</v>
      </c>
      <c r="K14" s="242">
        <v>37376925</v>
      </c>
      <c r="L14" s="243">
        <v>63026625</v>
      </c>
      <c r="M14" s="84">
        <f t="shared" si="1"/>
        <v>100403550</v>
      </c>
      <c r="N14" s="145"/>
    </row>
    <row r="15" spans="1:14" x14ac:dyDescent="0.25">
      <c r="B15" s="110"/>
      <c r="C15" s="111" t="s">
        <v>57</v>
      </c>
      <c r="D15" s="112" t="s">
        <v>61</v>
      </c>
      <c r="E15" s="112"/>
      <c r="F15" s="112"/>
      <c r="G15" s="113"/>
      <c r="H15" s="242">
        <v>0</v>
      </c>
      <c r="I15" s="243"/>
      <c r="J15" s="84">
        <f t="shared" si="0"/>
        <v>0</v>
      </c>
      <c r="K15" s="242">
        <v>0</v>
      </c>
      <c r="L15" s="243">
        <v>0</v>
      </c>
      <c r="M15" s="84">
        <f t="shared" si="1"/>
        <v>0</v>
      </c>
      <c r="N15" s="145"/>
    </row>
    <row r="16" spans="1:14" s="71" customFormat="1" ht="16.5" thickBot="1" x14ac:dyDescent="0.3">
      <c r="A16" s="108"/>
      <c r="B16" s="107" t="s">
        <v>62</v>
      </c>
      <c r="C16" s="115" t="s">
        <v>218</v>
      </c>
      <c r="D16" s="108"/>
      <c r="E16" s="108"/>
      <c r="F16" s="108"/>
      <c r="G16" s="116" t="s">
        <v>166</v>
      </c>
      <c r="H16" s="256">
        <v>0</v>
      </c>
      <c r="I16" s="257">
        <v>0</v>
      </c>
      <c r="J16" s="85">
        <f t="shared" si="0"/>
        <v>0</v>
      </c>
      <c r="K16" s="74">
        <v>0</v>
      </c>
      <c r="L16" s="75">
        <v>0</v>
      </c>
      <c r="M16" s="85">
        <f t="shared" si="1"/>
        <v>0</v>
      </c>
      <c r="N16" s="150"/>
    </row>
    <row r="17" spans="1:14" s="71" customFormat="1" ht="16.5" thickBot="1" x14ac:dyDescent="0.3">
      <c r="A17" s="108"/>
      <c r="B17" s="107" t="s">
        <v>15</v>
      </c>
      <c r="C17" s="115" t="s">
        <v>169</v>
      </c>
      <c r="D17" s="108"/>
      <c r="E17" s="108"/>
      <c r="F17" s="108"/>
      <c r="G17" s="117" t="s">
        <v>167</v>
      </c>
      <c r="H17" s="96">
        <f>H18+H19</f>
        <v>0</v>
      </c>
      <c r="I17" s="97">
        <f>I18+I19</f>
        <v>0</v>
      </c>
      <c r="J17" s="86">
        <f t="shared" si="0"/>
        <v>0</v>
      </c>
      <c r="K17" s="96">
        <f>K18+K19</f>
        <v>0</v>
      </c>
      <c r="L17" s="97">
        <f>L18+L19</f>
        <v>0</v>
      </c>
      <c r="M17" s="86">
        <f t="shared" si="1"/>
        <v>0</v>
      </c>
      <c r="N17" s="150"/>
    </row>
    <row r="18" spans="1:14" x14ac:dyDescent="0.25">
      <c r="B18" s="110"/>
      <c r="C18" s="111" t="s">
        <v>5</v>
      </c>
      <c r="D18" s="112" t="s">
        <v>147</v>
      </c>
      <c r="E18" s="112"/>
      <c r="F18" s="112"/>
      <c r="G18" s="113"/>
      <c r="H18" s="72">
        <v>0</v>
      </c>
      <c r="I18" s="73">
        <v>0</v>
      </c>
      <c r="J18" s="84">
        <f t="shared" si="0"/>
        <v>0</v>
      </c>
      <c r="K18" s="72">
        <v>0</v>
      </c>
      <c r="L18" s="73">
        <v>0</v>
      </c>
      <c r="M18" s="84">
        <f t="shared" si="1"/>
        <v>0</v>
      </c>
      <c r="N18" s="145"/>
    </row>
    <row r="19" spans="1:14" x14ac:dyDescent="0.25">
      <c r="B19" s="110"/>
      <c r="C19" s="111" t="s">
        <v>7</v>
      </c>
      <c r="D19" s="112" t="s">
        <v>63</v>
      </c>
      <c r="E19" s="112"/>
      <c r="F19" s="112"/>
      <c r="G19" s="113"/>
      <c r="H19" s="98">
        <f>H20+H21+H22</f>
        <v>0</v>
      </c>
      <c r="I19" s="99">
        <f>I20+I21+I22</f>
        <v>0</v>
      </c>
      <c r="J19" s="84">
        <f t="shared" si="0"/>
        <v>0</v>
      </c>
      <c r="K19" s="98">
        <f>K20+K21+K22</f>
        <v>0</v>
      </c>
      <c r="L19" s="99">
        <f>L20+L21+L22</f>
        <v>0</v>
      </c>
      <c r="M19" s="84">
        <f t="shared" si="1"/>
        <v>0</v>
      </c>
      <c r="N19" s="145"/>
    </row>
    <row r="20" spans="1:14" x14ac:dyDescent="0.25">
      <c r="B20" s="110"/>
      <c r="C20" s="118"/>
      <c r="D20" s="114" t="s">
        <v>64</v>
      </c>
      <c r="E20" s="112"/>
      <c r="F20" s="112"/>
      <c r="G20" s="119"/>
      <c r="H20" s="76">
        <v>0</v>
      </c>
      <c r="I20" s="77">
        <v>0</v>
      </c>
      <c r="J20" s="87">
        <f t="shared" si="0"/>
        <v>0</v>
      </c>
      <c r="K20" s="76">
        <v>0</v>
      </c>
      <c r="L20" s="77">
        <v>0</v>
      </c>
      <c r="M20" s="87">
        <f t="shared" si="1"/>
        <v>0</v>
      </c>
      <c r="N20" s="145"/>
    </row>
    <row r="21" spans="1:14" x14ac:dyDescent="0.25">
      <c r="B21" s="110"/>
      <c r="C21" s="118"/>
      <c r="D21" s="114" t="s">
        <v>65</v>
      </c>
      <c r="E21" s="112"/>
      <c r="F21" s="112"/>
      <c r="G21" s="120"/>
      <c r="H21" s="76">
        <v>0</v>
      </c>
      <c r="I21" s="77">
        <v>0</v>
      </c>
      <c r="J21" s="88">
        <f t="shared" si="0"/>
        <v>0</v>
      </c>
      <c r="K21" s="76">
        <v>0</v>
      </c>
      <c r="L21" s="77">
        <v>0</v>
      </c>
      <c r="M21" s="88">
        <f t="shared" si="1"/>
        <v>0</v>
      </c>
      <c r="N21" s="145"/>
    </row>
    <row r="22" spans="1:14" x14ac:dyDescent="0.25">
      <c r="B22" s="110"/>
      <c r="C22" s="118"/>
      <c r="D22" s="112" t="s">
        <v>66</v>
      </c>
      <c r="E22" s="112"/>
      <c r="F22" s="112"/>
      <c r="G22" s="120"/>
      <c r="H22" s="76">
        <v>0</v>
      </c>
      <c r="I22" s="77">
        <v>0</v>
      </c>
      <c r="J22" s="88">
        <f t="shared" si="0"/>
        <v>0</v>
      </c>
      <c r="K22" s="76">
        <v>0</v>
      </c>
      <c r="L22" s="77">
        <v>0</v>
      </c>
      <c r="M22" s="88">
        <f t="shared" si="1"/>
        <v>0</v>
      </c>
      <c r="N22" s="145"/>
    </row>
    <row r="23" spans="1:14" s="71" customFormat="1" ht="16.5" thickBot="1" x14ac:dyDescent="0.3">
      <c r="A23" s="108"/>
      <c r="B23" s="107" t="s">
        <v>67</v>
      </c>
      <c r="C23" s="115" t="s">
        <v>173</v>
      </c>
      <c r="D23" s="108"/>
      <c r="E23" s="108"/>
      <c r="F23" s="108"/>
      <c r="G23" s="109" t="s">
        <v>168</v>
      </c>
      <c r="H23" s="69">
        <v>0</v>
      </c>
      <c r="I23" s="70">
        <v>0</v>
      </c>
      <c r="J23" s="83">
        <f t="shared" si="0"/>
        <v>0</v>
      </c>
      <c r="K23" s="69">
        <v>0</v>
      </c>
      <c r="L23" s="70">
        <v>0</v>
      </c>
      <c r="M23" s="83">
        <f t="shared" si="1"/>
        <v>0</v>
      </c>
      <c r="N23" s="150"/>
    </row>
    <row r="24" spans="1:14" s="71" customFormat="1" ht="16.5" thickBot="1" x14ac:dyDescent="0.3">
      <c r="A24" s="108"/>
      <c r="B24" s="107" t="s">
        <v>17</v>
      </c>
      <c r="C24" s="115" t="s">
        <v>171</v>
      </c>
      <c r="D24" s="108"/>
      <c r="E24" s="108"/>
      <c r="F24" s="108"/>
      <c r="G24" s="109" t="s">
        <v>172</v>
      </c>
      <c r="H24" s="94">
        <f>H25+H26+H27</f>
        <v>0</v>
      </c>
      <c r="I24" s="95">
        <f>I25+I26+I27</f>
        <v>0</v>
      </c>
      <c r="J24" s="83">
        <f t="shared" si="0"/>
        <v>0</v>
      </c>
      <c r="K24" s="94">
        <f>K25+K26+K27</f>
        <v>0</v>
      </c>
      <c r="L24" s="95">
        <f>L25+L26+L27</f>
        <v>0</v>
      </c>
      <c r="M24" s="83">
        <f t="shared" si="1"/>
        <v>0</v>
      </c>
      <c r="N24" s="150"/>
    </row>
    <row r="25" spans="1:14" x14ac:dyDescent="0.25">
      <c r="B25" s="110"/>
      <c r="C25" s="111" t="s">
        <v>5</v>
      </c>
      <c r="D25" s="112" t="s">
        <v>68</v>
      </c>
      <c r="E25" s="112"/>
      <c r="F25" s="112"/>
      <c r="G25" s="113"/>
      <c r="H25" s="72">
        <v>0</v>
      </c>
      <c r="I25" s="73">
        <v>0</v>
      </c>
      <c r="J25" s="84">
        <f t="shared" si="0"/>
        <v>0</v>
      </c>
      <c r="K25" s="72">
        <v>0</v>
      </c>
      <c r="L25" s="73">
        <v>0</v>
      </c>
      <c r="M25" s="84">
        <f t="shared" si="1"/>
        <v>0</v>
      </c>
      <c r="N25" s="145"/>
    </row>
    <row r="26" spans="1:14" x14ac:dyDescent="0.25">
      <c r="B26" s="110"/>
      <c r="C26" s="111" t="s">
        <v>7</v>
      </c>
      <c r="D26" s="112" t="s">
        <v>69</v>
      </c>
      <c r="E26" s="112"/>
      <c r="F26" s="112"/>
      <c r="G26" s="113"/>
      <c r="H26" s="72">
        <v>0</v>
      </c>
      <c r="I26" s="73">
        <v>0</v>
      </c>
      <c r="J26" s="84">
        <f t="shared" si="0"/>
        <v>0</v>
      </c>
      <c r="K26" s="72">
        <v>0</v>
      </c>
      <c r="L26" s="73">
        <v>0</v>
      </c>
      <c r="M26" s="84">
        <f t="shared" si="1"/>
        <v>0</v>
      </c>
      <c r="N26" s="145"/>
    </row>
    <row r="27" spans="1:14" x14ac:dyDescent="0.25">
      <c r="B27" s="110"/>
      <c r="C27" s="111" t="s">
        <v>9</v>
      </c>
      <c r="D27" s="112" t="s">
        <v>70</v>
      </c>
      <c r="E27" s="112"/>
      <c r="F27" s="112"/>
      <c r="G27" s="113"/>
      <c r="H27" s="72">
        <v>0</v>
      </c>
      <c r="I27" s="73">
        <v>0</v>
      </c>
      <c r="J27" s="84">
        <f t="shared" si="0"/>
        <v>0</v>
      </c>
      <c r="K27" s="72">
        <v>0</v>
      </c>
      <c r="L27" s="73">
        <v>0</v>
      </c>
      <c r="M27" s="84">
        <f t="shared" si="1"/>
        <v>0</v>
      </c>
      <c r="N27" s="145"/>
    </row>
    <row r="28" spans="1:14" s="71" customFormat="1" ht="16.5" thickBot="1" x14ac:dyDescent="0.3">
      <c r="A28" s="108"/>
      <c r="B28" s="107" t="s">
        <v>71</v>
      </c>
      <c r="C28" s="121" t="s">
        <v>72</v>
      </c>
      <c r="D28" s="108"/>
      <c r="E28" s="108"/>
      <c r="F28" s="108"/>
      <c r="G28" s="109"/>
      <c r="H28" s="94">
        <f>H29+H30+H31</f>
        <v>5929950</v>
      </c>
      <c r="I28" s="95">
        <f>I29+I30+I31</f>
        <v>6309098</v>
      </c>
      <c r="J28" s="83">
        <f t="shared" si="0"/>
        <v>12239048</v>
      </c>
      <c r="K28" s="94">
        <f>K29+K30+K31</f>
        <v>7467777</v>
      </c>
      <c r="L28" s="95">
        <f>L29+L30+L31</f>
        <v>5133917</v>
      </c>
      <c r="M28" s="83">
        <f t="shared" si="1"/>
        <v>12601694</v>
      </c>
      <c r="N28" s="150"/>
    </row>
    <row r="29" spans="1:14" x14ac:dyDescent="0.25">
      <c r="B29" s="110"/>
      <c r="C29" s="111" t="s">
        <v>5</v>
      </c>
      <c r="D29" s="112" t="s">
        <v>73</v>
      </c>
      <c r="E29" s="112"/>
      <c r="F29" s="112"/>
      <c r="G29" s="113"/>
      <c r="H29" s="242">
        <v>5183220</v>
      </c>
      <c r="I29" s="243">
        <v>4947635</v>
      </c>
      <c r="J29" s="84">
        <f t="shared" si="0"/>
        <v>10130855</v>
      </c>
      <c r="K29" s="242">
        <v>6818579</v>
      </c>
      <c r="L29" s="243">
        <v>4257660</v>
      </c>
      <c r="M29" s="84">
        <f t="shared" si="1"/>
        <v>11076239</v>
      </c>
      <c r="N29" s="145"/>
    </row>
    <row r="30" spans="1:14" x14ac:dyDescent="0.25">
      <c r="B30" s="110"/>
      <c r="C30" s="111" t="s">
        <v>7</v>
      </c>
      <c r="D30" s="112" t="s">
        <v>74</v>
      </c>
      <c r="E30" s="112"/>
      <c r="F30" s="112"/>
      <c r="G30" s="113"/>
      <c r="H30" s="242">
        <v>0</v>
      </c>
      <c r="I30" s="243">
        <v>85786</v>
      </c>
      <c r="J30" s="84">
        <f t="shared" si="0"/>
        <v>85786</v>
      </c>
      <c r="K30" s="242">
        <v>0</v>
      </c>
      <c r="L30" s="243">
        <v>0</v>
      </c>
      <c r="M30" s="84">
        <f t="shared" si="1"/>
        <v>0</v>
      </c>
      <c r="N30" s="145"/>
    </row>
    <row r="31" spans="1:14" x14ac:dyDescent="0.25">
      <c r="B31" s="110"/>
      <c r="C31" s="111" t="s">
        <v>9</v>
      </c>
      <c r="D31" s="112" t="s">
        <v>10</v>
      </c>
      <c r="E31" s="112"/>
      <c r="F31" s="112"/>
      <c r="G31" s="113"/>
      <c r="H31" s="242">
        <v>746730</v>
      </c>
      <c r="I31" s="243">
        <v>1275677</v>
      </c>
      <c r="J31" s="84">
        <f t="shared" si="0"/>
        <v>2022407</v>
      </c>
      <c r="K31" s="242">
        <v>649198</v>
      </c>
      <c r="L31" s="243">
        <v>876257</v>
      </c>
      <c r="M31" s="84">
        <f t="shared" si="1"/>
        <v>1525455</v>
      </c>
      <c r="N31" s="145"/>
    </row>
    <row r="32" spans="1:14" s="71" customFormat="1" ht="16.5" thickBot="1" x14ac:dyDescent="0.3">
      <c r="A32" s="108"/>
      <c r="B32" s="107" t="s">
        <v>75</v>
      </c>
      <c r="C32" s="121" t="s">
        <v>219</v>
      </c>
      <c r="D32" s="108"/>
      <c r="E32" s="108"/>
      <c r="F32" s="108"/>
      <c r="G32" s="109"/>
      <c r="H32" s="94">
        <f>H33+H34</f>
        <v>0</v>
      </c>
      <c r="I32" s="95">
        <f>I33+I34</f>
        <v>0</v>
      </c>
      <c r="J32" s="83">
        <f t="shared" si="0"/>
        <v>0</v>
      </c>
      <c r="K32" s="94">
        <f>K33+K34</f>
        <v>0</v>
      </c>
      <c r="L32" s="95">
        <f>L33+L34</f>
        <v>0</v>
      </c>
      <c r="M32" s="83">
        <f t="shared" si="1"/>
        <v>0</v>
      </c>
      <c r="N32" s="150"/>
    </row>
    <row r="33" spans="1:14" x14ac:dyDescent="0.25">
      <c r="B33" s="110"/>
      <c r="C33" s="111" t="s">
        <v>5</v>
      </c>
      <c r="D33" s="112" t="s">
        <v>76</v>
      </c>
      <c r="E33" s="112"/>
      <c r="F33" s="112"/>
      <c r="G33" s="113"/>
      <c r="H33" s="72">
        <v>0</v>
      </c>
      <c r="I33" s="73">
        <v>0</v>
      </c>
      <c r="J33" s="84">
        <f t="shared" si="0"/>
        <v>0</v>
      </c>
      <c r="K33" s="72">
        <v>0</v>
      </c>
      <c r="L33" s="73">
        <v>0</v>
      </c>
      <c r="M33" s="84">
        <f t="shared" si="1"/>
        <v>0</v>
      </c>
      <c r="N33" s="145"/>
    </row>
    <row r="34" spans="1:14" x14ac:dyDescent="0.25">
      <c r="B34" s="110"/>
      <c r="C34" s="111" t="s">
        <v>7</v>
      </c>
      <c r="D34" s="112" t="s">
        <v>77</v>
      </c>
      <c r="E34" s="112"/>
      <c r="F34" s="112"/>
      <c r="G34" s="113"/>
      <c r="H34" s="72">
        <v>0</v>
      </c>
      <c r="I34" s="73">
        <v>0</v>
      </c>
      <c r="J34" s="84">
        <f t="shared" si="0"/>
        <v>0</v>
      </c>
      <c r="K34" s="72">
        <v>0</v>
      </c>
      <c r="L34" s="73">
        <v>0</v>
      </c>
      <c r="M34" s="84">
        <f t="shared" si="1"/>
        <v>0</v>
      </c>
      <c r="N34" s="145"/>
    </row>
    <row r="35" spans="1:14" s="71" customFormat="1" ht="16.5" thickBot="1" x14ac:dyDescent="0.3">
      <c r="A35" s="108"/>
      <c r="B35" s="107" t="s">
        <v>32</v>
      </c>
      <c r="C35" s="115" t="s">
        <v>78</v>
      </c>
      <c r="D35" s="108"/>
      <c r="E35" s="108"/>
      <c r="F35" s="108"/>
      <c r="G35" s="109"/>
      <c r="H35" s="244">
        <v>2787908</v>
      </c>
      <c r="I35" s="245">
        <v>697563</v>
      </c>
      <c r="J35" s="83">
        <f t="shared" si="0"/>
        <v>3485471</v>
      </c>
      <c r="K35" s="244">
        <v>3137169</v>
      </c>
      <c r="L35" s="245">
        <v>445978</v>
      </c>
      <c r="M35" s="83">
        <f t="shared" si="1"/>
        <v>3583147</v>
      </c>
      <c r="N35" s="150"/>
    </row>
    <row r="36" spans="1:14" s="71" customFormat="1" ht="16.5" thickBot="1" x14ac:dyDescent="0.3">
      <c r="A36" s="108"/>
      <c r="B36" s="107" t="s">
        <v>36</v>
      </c>
      <c r="C36" s="115" t="s">
        <v>79</v>
      </c>
      <c r="D36" s="108"/>
      <c r="E36" s="108"/>
      <c r="F36" s="108"/>
      <c r="G36" s="109"/>
      <c r="H36" s="240">
        <v>0</v>
      </c>
      <c r="I36" s="240">
        <v>0</v>
      </c>
      <c r="J36" s="83">
        <f t="shared" si="0"/>
        <v>0</v>
      </c>
      <c r="K36" s="240">
        <v>0</v>
      </c>
      <c r="L36" s="240">
        <v>0</v>
      </c>
      <c r="M36" s="83">
        <f t="shared" si="1"/>
        <v>0</v>
      </c>
      <c r="N36" s="150"/>
    </row>
    <row r="37" spans="1:14" s="71" customFormat="1" ht="16.5" thickBot="1" x14ac:dyDescent="0.3">
      <c r="A37" s="108"/>
      <c r="B37" s="107" t="s">
        <v>39</v>
      </c>
      <c r="C37" s="115" t="s">
        <v>175</v>
      </c>
      <c r="D37" s="108"/>
      <c r="E37" s="108"/>
      <c r="F37" s="108"/>
      <c r="G37" s="109" t="s">
        <v>170</v>
      </c>
      <c r="H37" s="240">
        <v>7158169</v>
      </c>
      <c r="I37" s="241">
        <v>391613</v>
      </c>
      <c r="J37" s="83">
        <f t="shared" si="0"/>
        <v>7549782</v>
      </c>
      <c r="K37" s="240">
        <v>12788701</v>
      </c>
      <c r="L37" s="241">
        <v>4590</v>
      </c>
      <c r="M37" s="83">
        <f t="shared" si="1"/>
        <v>12793291</v>
      </c>
      <c r="N37" s="150"/>
    </row>
    <row r="38" spans="1:14" s="71" customFormat="1" ht="16.5" thickBot="1" x14ac:dyDescent="0.3">
      <c r="A38" s="108"/>
      <c r="B38" s="107" t="s">
        <v>40</v>
      </c>
      <c r="C38" s="115" t="s">
        <v>80</v>
      </c>
      <c r="D38" s="108"/>
      <c r="E38" s="108"/>
      <c r="F38" s="108"/>
      <c r="G38" s="109"/>
      <c r="H38" s="94">
        <f>H39+H40+H41+H42</f>
        <v>23502982</v>
      </c>
      <c r="I38" s="95">
        <f>I39+I40+I41+I42</f>
        <v>1722</v>
      </c>
      <c r="J38" s="83">
        <f t="shared" si="0"/>
        <v>23504704</v>
      </c>
      <c r="K38" s="94">
        <f>K39+K40+K41+K42</f>
        <v>23180726</v>
      </c>
      <c r="L38" s="95">
        <f>L39+L40+L41+L42</f>
        <v>0</v>
      </c>
      <c r="M38" s="83">
        <f t="shared" si="1"/>
        <v>23180726</v>
      </c>
      <c r="N38" s="150"/>
    </row>
    <row r="39" spans="1:14" x14ac:dyDescent="0.25">
      <c r="B39" s="110"/>
      <c r="C39" s="111" t="s">
        <v>5</v>
      </c>
      <c r="D39" s="112" t="s">
        <v>81</v>
      </c>
      <c r="E39" s="112"/>
      <c r="F39" s="112"/>
      <c r="G39" s="113"/>
      <c r="H39" s="242">
        <v>100667</v>
      </c>
      <c r="I39" s="243"/>
      <c r="J39" s="84">
        <f t="shared" si="0"/>
        <v>100667</v>
      </c>
      <c r="K39" s="242">
        <v>100667</v>
      </c>
      <c r="L39" s="243">
        <v>0</v>
      </c>
      <c r="M39" s="84">
        <f t="shared" si="1"/>
        <v>100667</v>
      </c>
      <c r="N39" s="145"/>
    </row>
    <row r="40" spans="1:14" x14ac:dyDescent="0.25">
      <c r="B40" s="110"/>
      <c r="C40" s="111" t="s">
        <v>7</v>
      </c>
      <c r="D40" s="112" t="s">
        <v>82</v>
      </c>
      <c r="E40" s="112"/>
      <c r="F40" s="112"/>
      <c r="G40" s="113"/>
      <c r="H40" s="242">
        <v>16566699</v>
      </c>
      <c r="I40" s="243"/>
      <c r="J40" s="84">
        <f t="shared" si="0"/>
        <v>16566699</v>
      </c>
      <c r="K40" s="242">
        <v>14045106</v>
      </c>
      <c r="L40" s="243">
        <v>0</v>
      </c>
      <c r="M40" s="84">
        <f t="shared" si="1"/>
        <v>14045106</v>
      </c>
      <c r="N40" s="145"/>
    </row>
    <row r="41" spans="1:14" x14ac:dyDescent="0.25">
      <c r="B41" s="110"/>
      <c r="C41" s="111" t="s">
        <v>9</v>
      </c>
      <c r="D41" s="112" t="s">
        <v>83</v>
      </c>
      <c r="E41" s="112"/>
      <c r="F41" s="112"/>
      <c r="G41" s="113"/>
      <c r="H41" s="242">
        <v>6835344</v>
      </c>
      <c r="I41" s="243"/>
      <c r="J41" s="84">
        <f t="shared" si="0"/>
        <v>6835344</v>
      </c>
      <c r="K41" s="242">
        <v>9034681</v>
      </c>
      <c r="L41" s="243">
        <v>0</v>
      </c>
      <c r="M41" s="84">
        <f t="shared" si="1"/>
        <v>9034681</v>
      </c>
      <c r="N41" s="145"/>
    </row>
    <row r="42" spans="1:14" x14ac:dyDescent="0.25">
      <c r="B42" s="110"/>
      <c r="C42" s="111" t="s">
        <v>21</v>
      </c>
      <c r="D42" s="112" t="s">
        <v>84</v>
      </c>
      <c r="E42" s="112"/>
      <c r="F42" s="112"/>
      <c r="G42" s="113"/>
      <c r="H42" s="242">
        <v>272</v>
      </c>
      <c r="I42" s="243">
        <v>1722</v>
      </c>
      <c r="J42" s="84">
        <f t="shared" si="0"/>
        <v>1994</v>
      </c>
      <c r="K42" s="242">
        <v>272</v>
      </c>
      <c r="L42" s="243">
        <v>0</v>
      </c>
      <c r="M42" s="84">
        <f t="shared" si="1"/>
        <v>272</v>
      </c>
      <c r="N42" s="145"/>
    </row>
    <row r="43" spans="1:14" s="71" customFormat="1" ht="16.5" thickBot="1" x14ac:dyDescent="0.3">
      <c r="A43" s="108"/>
      <c r="B43" s="107" t="s">
        <v>41</v>
      </c>
      <c r="C43" s="121" t="s">
        <v>177</v>
      </c>
      <c r="D43" s="108"/>
      <c r="E43" s="108"/>
      <c r="F43" s="108"/>
      <c r="G43" s="109" t="s">
        <v>174</v>
      </c>
      <c r="H43" s="244">
        <v>9490327</v>
      </c>
      <c r="I43" s="245">
        <v>3008361</v>
      </c>
      <c r="J43" s="83">
        <f t="shared" si="0"/>
        <v>12498688</v>
      </c>
      <c r="K43" s="244">
        <v>11934243</v>
      </c>
      <c r="L43" s="245">
        <v>6343008</v>
      </c>
      <c r="M43" s="83">
        <f t="shared" si="1"/>
        <v>18277251</v>
      </c>
      <c r="N43" s="150"/>
    </row>
    <row r="44" spans="1:14" s="71" customFormat="1" ht="16.5" thickBot="1" x14ac:dyDescent="0.3">
      <c r="A44" s="108"/>
      <c r="B44" s="107" t="s">
        <v>44</v>
      </c>
      <c r="C44" s="121" t="s">
        <v>179</v>
      </c>
      <c r="D44" s="108"/>
      <c r="E44" s="108"/>
      <c r="F44" s="108"/>
      <c r="G44" s="109" t="s">
        <v>176</v>
      </c>
      <c r="H44" s="94">
        <f>H45+H48+H52+H53+H55</f>
        <v>112819049</v>
      </c>
      <c r="I44" s="95">
        <f>I45+I48+I52+I53+I54+I55</f>
        <v>0</v>
      </c>
      <c r="J44" s="83">
        <f t="shared" si="0"/>
        <v>112819049</v>
      </c>
      <c r="K44" s="94">
        <f>K45+K48+K52+K53+K55</f>
        <v>108586336</v>
      </c>
      <c r="L44" s="95">
        <f>L45+L48+L52+L53+L54+L55</f>
        <v>0</v>
      </c>
      <c r="M44" s="83">
        <f t="shared" si="1"/>
        <v>108586336</v>
      </c>
      <c r="N44" s="150"/>
    </row>
    <row r="45" spans="1:14" x14ac:dyDescent="0.25">
      <c r="B45" s="110"/>
      <c r="C45" s="111" t="s">
        <v>5</v>
      </c>
      <c r="D45" s="112" t="s">
        <v>158</v>
      </c>
      <c r="E45" s="112"/>
      <c r="F45" s="112"/>
      <c r="G45" s="113"/>
      <c r="H45" s="98">
        <f>H46+H47</f>
        <v>93020767</v>
      </c>
      <c r="I45" s="99">
        <f>I46+I47</f>
        <v>0</v>
      </c>
      <c r="J45" s="84">
        <f t="shared" si="0"/>
        <v>93020767</v>
      </c>
      <c r="K45" s="98">
        <f>K46+K47</f>
        <v>93020767</v>
      </c>
      <c r="L45" s="99">
        <f>L46+L47</f>
        <v>0</v>
      </c>
      <c r="M45" s="84">
        <f t="shared" si="1"/>
        <v>93020767</v>
      </c>
      <c r="N45" s="145"/>
    </row>
    <row r="46" spans="1:14" x14ac:dyDescent="0.25">
      <c r="B46" s="110"/>
      <c r="C46" s="118"/>
      <c r="D46" s="112" t="s">
        <v>85</v>
      </c>
      <c r="E46" s="112"/>
      <c r="F46" s="112"/>
      <c r="G46" s="119"/>
      <c r="H46" s="246">
        <v>102517667</v>
      </c>
      <c r="I46" s="258">
        <v>0</v>
      </c>
      <c r="J46" s="84">
        <f t="shared" si="0"/>
        <v>102517667</v>
      </c>
      <c r="K46" s="246">
        <v>102517667</v>
      </c>
      <c r="L46" s="258">
        <v>0</v>
      </c>
      <c r="M46" s="84">
        <f t="shared" si="1"/>
        <v>102517667</v>
      </c>
      <c r="N46" s="145"/>
    </row>
    <row r="47" spans="1:14" x14ac:dyDescent="0.25">
      <c r="B47" s="110"/>
      <c r="C47" s="118"/>
      <c r="D47" s="112" t="s">
        <v>86</v>
      </c>
      <c r="E47" s="112"/>
      <c r="F47" s="112"/>
      <c r="G47" s="120"/>
      <c r="H47" s="247">
        <v>-9496900</v>
      </c>
      <c r="I47" s="259">
        <v>0</v>
      </c>
      <c r="J47" s="84">
        <f t="shared" si="0"/>
        <v>-9496900</v>
      </c>
      <c r="K47" s="247">
        <v>-9496900</v>
      </c>
      <c r="L47" s="259">
        <v>0</v>
      </c>
      <c r="M47" s="84">
        <f t="shared" si="1"/>
        <v>-9496900</v>
      </c>
      <c r="N47" s="145"/>
    </row>
    <row r="48" spans="1:14" x14ac:dyDescent="0.25">
      <c r="B48" s="110"/>
      <c r="C48" s="111" t="s">
        <v>7</v>
      </c>
      <c r="D48" s="114" t="s">
        <v>87</v>
      </c>
      <c r="E48" s="112"/>
      <c r="F48" s="112"/>
      <c r="G48" s="113"/>
      <c r="H48" s="98">
        <f>H49+H50+H51</f>
        <v>19798282</v>
      </c>
      <c r="I48" s="99">
        <f>I49+I50+I51</f>
        <v>0</v>
      </c>
      <c r="J48" s="84">
        <f t="shared" si="0"/>
        <v>19798282</v>
      </c>
      <c r="K48" s="98">
        <f>K49+K50+K51</f>
        <v>15565569</v>
      </c>
      <c r="L48" s="99">
        <f>L49+L50+L51</f>
        <v>0</v>
      </c>
      <c r="M48" s="84">
        <f t="shared" si="1"/>
        <v>15565569</v>
      </c>
      <c r="N48" s="145"/>
    </row>
    <row r="49" spans="1:14" x14ac:dyDescent="0.25">
      <c r="B49" s="110"/>
      <c r="C49" s="111"/>
      <c r="D49" s="118" t="s">
        <v>148</v>
      </c>
      <c r="E49" s="112"/>
      <c r="F49" s="112"/>
      <c r="G49" s="122"/>
      <c r="H49" s="248">
        <v>19798282</v>
      </c>
      <c r="I49" s="260"/>
      <c r="J49" s="84">
        <f t="shared" si="0"/>
        <v>19798282</v>
      </c>
      <c r="K49" s="248">
        <v>15565569</v>
      </c>
      <c r="L49" s="260">
        <v>0</v>
      </c>
      <c r="M49" s="84">
        <f t="shared" si="1"/>
        <v>15565569</v>
      </c>
      <c r="N49" s="145"/>
    </row>
    <row r="50" spans="1:14" x14ac:dyDescent="0.25">
      <c r="B50" s="110"/>
      <c r="C50" s="111"/>
      <c r="D50" s="114" t="s">
        <v>88</v>
      </c>
      <c r="E50" s="112"/>
      <c r="F50" s="112"/>
      <c r="G50" s="123"/>
      <c r="H50" s="261">
        <v>0</v>
      </c>
      <c r="I50" s="262">
        <v>0</v>
      </c>
      <c r="J50" s="84">
        <f t="shared" si="0"/>
        <v>0</v>
      </c>
      <c r="K50" s="261">
        <v>0</v>
      </c>
      <c r="L50" s="262">
        <v>0</v>
      </c>
      <c r="M50" s="84">
        <f t="shared" si="1"/>
        <v>0</v>
      </c>
      <c r="N50" s="145"/>
    </row>
    <row r="51" spans="1:14" x14ac:dyDescent="0.25">
      <c r="B51" s="110"/>
      <c r="C51" s="111"/>
      <c r="D51" s="114" t="s">
        <v>89</v>
      </c>
      <c r="E51" s="112"/>
      <c r="F51" s="112"/>
      <c r="G51" s="123"/>
      <c r="H51" s="261">
        <v>0</v>
      </c>
      <c r="I51" s="262">
        <v>0</v>
      </c>
      <c r="J51" s="84">
        <f t="shared" si="0"/>
        <v>0</v>
      </c>
      <c r="K51" s="261">
        <v>0</v>
      </c>
      <c r="L51" s="262">
        <v>0</v>
      </c>
      <c r="M51" s="84">
        <f t="shared" si="1"/>
        <v>0</v>
      </c>
      <c r="N51" s="145"/>
    </row>
    <row r="52" spans="1:14" x14ac:dyDescent="0.25">
      <c r="B52" s="110"/>
      <c r="C52" s="111" t="s">
        <v>9</v>
      </c>
      <c r="D52" s="118" t="s">
        <v>90</v>
      </c>
      <c r="E52" s="112"/>
      <c r="F52" s="112"/>
      <c r="G52" s="113"/>
      <c r="H52" s="72">
        <v>0</v>
      </c>
      <c r="I52" s="73">
        <v>0</v>
      </c>
      <c r="J52" s="84">
        <f t="shared" si="0"/>
        <v>0</v>
      </c>
      <c r="K52" s="72">
        <v>0</v>
      </c>
      <c r="L52" s="73">
        <v>0</v>
      </c>
      <c r="M52" s="84">
        <f t="shared" si="1"/>
        <v>0</v>
      </c>
      <c r="N52" s="145"/>
    </row>
    <row r="53" spans="1:14" x14ac:dyDescent="0.25">
      <c r="B53" s="110"/>
      <c r="C53" s="124" t="s">
        <v>21</v>
      </c>
      <c r="D53" s="112" t="s">
        <v>91</v>
      </c>
      <c r="E53" s="112"/>
      <c r="F53" s="112"/>
      <c r="G53" s="113"/>
      <c r="H53" s="72">
        <v>0</v>
      </c>
      <c r="I53" s="73">
        <v>0</v>
      </c>
      <c r="J53" s="84">
        <f t="shared" si="0"/>
        <v>0</v>
      </c>
      <c r="K53" s="72">
        <v>0</v>
      </c>
      <c r="L53" s="73">
        <v>0</v>
      </c>
      <c r="M53" s="84">
        <f t="shared" si="1"/>
        <v>0</v>
      </c>
      <c r="N53" s="145"/>
    </row>
    <row r="54" spans="1:14" x14ac:dyDescent="0.25">
      <c r="B54" s="110"/>
      <c r="C54" s="124" t="s">
        <v>55</v>
      </c>
      <c r="D54" s="112" t="s">
        <v>181</v>
      </c>
      <c r="E54" s="112"/>
      <c r="F54" s="112"/>
      <c r="G54" s="113" t="s">
        <v>178</v>
      </c>
      <c r="H54" s="72">
        <v>0</v>
      </c>
      <c r="I54" s="73">
        <v>0</v>
      </c>
      <c r="J54" s="84">
        <f t="shared" si="0"/>
        <v>0</v>
      </c>
      <c r="K54" s="72">
        <v>0</v>
      </c>
      <c r="L54" s="73">
        <v>0</v>
      </c>
      <c r="M54" s="84">
        <f t="shared" si="1"/>
        <v>0</v>
      </c>
      <c r="N54" s="145"/>
    </row>
    <row r="55" spans="1:14" x14ac:dyDescent="0.25">
      <c r="B55" s="110"/>
      <c r="C55" s="124" t="s">
        <v>57</v>
      </c>
      <c r="D55" s="112" t="s">
        <v>92</v>
      </c>
      <c r="E55" s="112"/>
      <c r="F55" s="112"/>
      <c r="G55" s="113"/>
      <c r="H55" s="98">
        <f>H56+H57</f>
        <v>0</v>
      </c>
      <c r="I55" s="99">
        <f>I56+I57</f>
        <v>0</v>
      </c>
      <c r="J55" s="84">
        <f t="shared" si="0"/>
        <v>0</v>
      </c>
      <c r="K55" s="98">
        <f>K56+K57</f>
        <v>0</v>
      </c>
      <c r="L55" s="99">
        <f>L56+L57</f>
        <v>0</v>
      </c>
      <c r="M55" s="84">
        <f t="shared" si="1"/>
        <v>0</v>
      </c>
      <c r="N55" s="145"/>
    </row>
    <row r="56" spans="1:14" x14ac:dyDescent="0.25">
      <c r="B56" s="110"/>
      <c r="C56" s="118"/>
      <c r="D56" s="112" t="s">
        <v>93</v>
      </c>
      <c r="E56" s="112"/>
      <c r="F56" s="112"/>
      <c r="G56" s="122"/>
      <c r="H56" s="78">
        <v>0</v>
      </c>
      <c r="I56" s="79">
        <v>0</v>
      </c>
      <c r="J56" s="84">
        <f t="shared" si="0"/>
        <v>0</v>
      </c>
      <c r="K56" s="78">
        <v>0</v>
      </c>
      <c r="L56" s="79">
        <v>0</v>
      </c>
      <c r="M56" s="84">
        <f t="shared" si="1"/>
        <v>0</v>
      </c>
      <c r="N56" s="145"/>
    </row>
    <row r="57" spans="1:14" x14ac:dyDescent="0.25">
      <c r="B57" s="110"/>
      <c r="C57" s="118"/>
      <c r="D57" s="112" t="s">
        <v>94</v>
      </c>
      <c r="E57" s="112"/>
      <c r="F57" s="112"/>
      <c r="G57" s="123"/>
      <c r="H57" s="80">
        <v>0</v>
      </c>
      <c r="I57" s="81">
        <v>0</v>
      </c>
      <c r="J57" s="84">
        <f t="shared" si="0"/>
        <v>0</v>
      </c>
      <c r="K57" s="80">
        <v>0</v>
      </c>
      <c r="L57" s="81">
        <v>0</v>
      </c>
      <c r="M57" s="84">
        <f t="shared" si="1"/>
        <v>0</v>
      </c>
      <c r="N57" s="145"/>
    </row>
    <row r="58" spans="1:14" s="71" customFormat="1" ht="16.5" thickBot="1" x14ac:dyDescent="0.3">
      <c r="A58" s="108"/>
      <c r="B58" s="107" t="s">
        <v>47</v>
      </c>
      <c r="C58" s="121" t="s">
        <v>95</v>
      </c>
      <c r="D58" s="108"/>
      <c r="E58" s="108"/>
      <c r="F58" s="108"/>
      <c r="G58" s="109"/>
      <c r="H58" s="94">
        <f>H59+H60</f>
        <v>93729176</v>
      </c>
      <c r="I58" s="95">
        <f>I59+I60</f>
        <v>0</v>
      </c>
      <c r="J58" s="83">
        <f>H58+I58</f>
        <v>93729176</v>
      </c>
      <c r="K58" s="94">
        <f>K59+K60</f>
        <v>72332621</v>
      </c>
      <c r="L58" s="95">
        <f>L59+L60</f>
        <v>0</v>
      </c>
      <c r="M58" s="83">
        <f>K58+L58</f>
        <v>72332621</v>
      </c>
      <c r="N58" s="150"/>
    </row>
    <row r="59" spans="1:14" x14ac:dyDescent="0.25">
      <c r="B59" s="110"/>
      <c r="C59" s="111" t="s">
        <v>5</v>
      </c>
      <c r="D59" s="114" t="s">
        <v>96</v>
      </c>
      <c r="E59" s="112"/>
      <c r="F59" s="112"/>
      <c r="G59" s="113"/>
      <c r="H59" s="242">
        <v>45629268</v>
      </c>
      <c r="I59" s="243"/>
      <c r="J59" s="84">
        <f>H59+I59</f>
        <v>45629268</v>
      </c>
      <c r="K59" s="242">
        <v>42327134</v>
      </c>
      <c r="L59" s="243">
        <v>0</v>
      </c>
      <c r="M59" s="84">
        <f>K59+L59</f>
        <v>42327134</v>
      </c>
      <c r="N59" s="145"/>
    </row>
    <row r="60" spans="1:14" x14ac:dyDescent="0.25">
      <c r="B60" s="110"/>
      <c r="C60" s="111" t="s">
        <v>7</v>
      </c>
      <c r="D60" s="114" t="s">
        <v>97</v>
      </c>
      <c r="E60" s="112"/>
      <c r="F60" s="112"/>
      <c r="G60" s="113"/>
      <c r="H60" s="242">
        <v>48099908</v>
      </c>
      <c r="I60" s="243"/>
      <c r="J60" s="84">
        <f>H60+I60</f>
        <v>48099908</v>
      </c>
      <c r="K60" s="242">
        <v>30005487</v>
      </c>
      <c r="L60" s="243">
        <v>0</v>
      </c>
      <c r="M60" s="84">
        <f>K60+L60</f>
        <v>30005487</v>
      </c>
      <c r="N60" s="145"/>
    </row>
    <row r="61" spans="1:14" x14ac:dyDescent="0.25">
      <c r="B61" s="110"/>
      <c r="C61" s="118"/>
      <c r="D61" s="112"/>
      <c r="E61" s="112"/>
      <c r="F61" s="112"/>
      <c r="G61" s="125"/>
      <c r="H61" s="82"/>
      <c r="I61" s="11"/>
      <c r="J61" s="89"/>
      <c r="K61" s="82"/>
      <c r="L61" s="11"/>
      <c r="M61" s="89"/>
      <c r="N61" s="145"/>
    </row>
    <row r="62" spans="1:14" s="71" customFormat="1" ht="16.5" thickBot="1" x14ac:dyDescent="0.3">
      <c r="A62" s="108"/>
      <c r="B62" s="107"/>
      <c r="C62" s="121" t="s">
        <v>182</v>
      </c>
      <c r="D62" s="108"/>
      <c r="E62" s="108"/>
      <c r="F62" s="108"/>
      <c r="G62" s="126" t="s">
        <v>180</v>
      </c>
      <c r="H62" s="100">
        <f>H58+H44+H43+H38+H37+H36+H35+H32+H28+H24+H17+H16+H9+H23</f>
        <v>1062954628</v>
      </c>
      <c r="I62" s="101">
        <f>I58+I44+I43+I38+I37+I36+I35+I32+I28+I24+I23+I17+I16+I9</f>
        <v>1636148977</v>
      </c>
      <c r="J62" s="90">
        <f>H62+I62</f>
        <v>2699103605</v>
      </c>
      <c r="K62" s="100">
        <f>K58+K44+K43+K38+K37+K36+K35+K32+K28+K24+K17+K16+K9+K23</f>
        <v>926093625</v>
      </c>
      <c r="L62" s="101">
        <f>L58+L44+L43+L38+L37+L36+L35+L32+L28+L24+L23+L17+L16+L9</f>
        <v>1198273575</v>
      </c>
      <c r="M62" s="90">
        <f>K62+L62</f>
        <v>2124367200</v>
      </c>
      <c r="N62" s="150"/>
    </row>
    <row r="63" spans="1:14" ht="16.5" thickTop="1" x14ac:dyDescent="0.25">
      <c r="B63" s="102"/>
      <c r="C63" s="103"/>
      <c r="D63" s="104"/>
      <c r="E63" s="104"/>
      <c r="F63" s="105"/>
      <c r="G63" s="125"/>
      <c r="H63" s="82"/>
      <c r="I63" s="11"/>
      <c r="J63" s="89"/>
      <c r="K63" s="82"/>
      <c r="L63" s="11"/>
      <c r="M63" s="89"/>
      <c r="N63" s="145"/>
    </row>
    <row r="64" spans="1:14" x14ac:dyDescent="0.25">
      <c r="B64" s="110"/>
      <c r="C64" s="118" t="s">
        <v>184</v>
      </c>
      <c r="D64" s="112"/>
      <c r="E64" s="112"/>
      <c r="F64" s="127"/>
      <c r="G64" s="125" t="s">
        <v>183</v>
      </c>
      <c r="H64" s="82"/>
      <c r="I64" s="11"/>
      <c r="J64" s="89"/>
      <c r="K64" s="82"/>
      <c r="L64" s="11"/>
      <c r="M64" s="89"/>
      <c r="N64" s="145"/>
    </row>
    <row r="65" spans="1:16" x14ac:dyDescent="0.25">
      <c r="B65" s="110"/>
      <c r="C65" s="118"/>
      <c r="D65" s="112"/>
      <c r="E65" s="112"/>
      <c r="F65" s="127"/>
      <c r="G65" s="125"/>
      <c r="H65" s="82"/>
      <c r="I65" s="11"/>
      <c r="J65" s="89"/>
      <c r="K65" s="82"/>
      <c r="L65" s="11"/>
      <c r="M65" s="89"/>
      <c r="N65" s="145"/>
    </row>
    <row r="66" spans="1:16" ht="16.5" thickBot="1" x14ac:dyDescent="0.3">
      <c r="B66" s="110" t="s">
        <v>3</v>
      </c>
      <c r="C66" s="118" t="s">
        <v>186</v>
      </c>
      <c r="D66" s="112"/>
      <c r="E66" s="112"/>
      <c r="F66" s="127"/>
      <c r="G66" s="128" t="s">
        <v>185</v>
      </c>
      <c r="H66" s="249">
        <v>77434443</v>
      </c>
      <c r="I66" s="250">
        <v>181619214</v>
      </c>
      <c r="J66" s="91">
        <f>H66+I66</f>
        <v>259053657</v>
      </c>
      <c r="K66" s="249">
        <v>51407868</v>
      </c>
      <c r="L66" s="250">
        <v>154246347</v>
      </c>
      <c r="M66" s="91">
        <f>K66+L66</f>
        <v>205654215</v>
      </c>
      <c r="N66" s="145"/>
      <c r="P66" s="263"/>
    </row>
    <row r="67" spans="1:16" ht="16.5" thickBot="1" x14ac:dyDescent="0.3">
      <c r="B67" s="110" t="s">
        <v>11</v>
      </c>
      <c r="C67" s="114" t="s">
        <v>188</v>
      </c>
      <c r="D67" s="112"/>
      <c r="E67" s="112"/>
      <c r="F67" s="127"/>
      <c r="G67" s="128" t="s">
        <v>187</v>
      </c>
      <c r="H67" s="249">
        <v>246690061</v>
      </c>
      <c r="I67" s="250">
        <v>0</v>
      </c>
      <c r="J67" s="91">
        <f>H67+I67</f>
        <v>246690061</v>
      </c>
      <c r="K67" s="249">
        <v>100856576</v>
      </c>
      <c r="L67" s="250">
        <v>0</v>
      </c>
      <c r="M67" s="91">
        <f>K67+L67</f>
        <v>100856576</v>
      </c>
      <c r="N67" s="145"/>
    </row>
    <row r="68" spans="1:16" ht="16.5" thickBot="1" x14ac:dyDescent="0.3">
      <c r="B68" s="110" t="s">
        <v>15</v>
      </c>
      <c r="C68" s="118" t="s">
        <v>190</v>
      </c>
      <c r="D68" s="112"/>
      <c r="E68" s="112"/>
      <c r="F68" s="127"/>
      <c r="G68" s="128" t="s">
        <v>189</v>
      </c>
      <c r="H68" s="249">
        <v>0</v>
      </c>
      <c r="I68" s="250">
        <v>0</v>
      </c>
      <c r="J68" s="91">
        <f>H68+I68</f>
        <v>0</v>
      </c>
      <c r="K68" s="249">
        <v>0</v>
      </c>
      <c r="L68" s="250">
        <v>0</v>
      </c>
      <c r="M68" s="91">
        <f>K68+L68</f>
        <v>0</v>
      </c>
      <c r="N68" s="145"/>
    </row>
    <row r="69" spans="1:16" ht="16.5" thickBot="1" x14ac:dyDescent="0.3">
      <c r="B69" s="110" t="s">
        <v>16</v>
      </c>
      <c r="C69" s="118" t="s">
        <v>159</v>
      </c>
      <c r="D69" s="112"/>
      <c r="E69" s="112"/>
      <c r="F69" s="127"/>
      <c r="G69" s="128"/>
      <c r="H69" s="249">
        <v>383960702</v>
      </c>
      <c r="I69" s="250">
        <v>1993812362</v>
      </c>
      <c r="J69" s="92">
        <f>H69+I69</f>
        <v>2377773064</v>
      </c>
      <c r="K69" s="249">
        <v>395115882</v>
      </c>
      <c r="L69" s="250">
        <v>1512012459</v>
      </c>
      <c r="M69" s="92">
        <f>K69+L69</f>
        <v>1907128341</v>
      </c>
      <c r="N69" s="145"/>
    </row>
    <row r="70" spans="1:16" s="153" customFormat="1" ht="16.5" thickBot="1" x14ac:dyDescent="0.3">
      <c r="A70" s="108"/>
      <c r="B70" s="129"/>
      <c r="C70" s="130" t="s">
        <v>98</v>
      </c>
      <c r="D70" s="101"/>
      <c r="E70" s="101"/>
      <c r="F70" s="131"/>
      <c r="G70" s="126"/>
      <c r="H70" s="100">
        <f>H66+H67+H68+H69</f>
        <v>708085206</v>
      </c>
      <c r="I70" s="101">
        <f>I66+I67+I68+I69</f>
        <v>2175431576</v>
      </c>
      <c r="J70" s="93">
        <f>H70+I70</f>
        <v>2883516782</v>
      </c>
      <c r="K70" s="100">
        <f>K66+K67+K68+K69</f>
        <v>547380326</v>
      </c>
      <c r="L70" s="101">
        <f>L66+L67+L68+L69</f>
        <v>1666258806</v>
      </c>
      <c r="M70" s="90">
        <f>K70+L70</f>
        <v>2213639132</v>
      </c>
      <c r="N70" s="150"/>
    </row>
    <row r="71" spans="1:16" s="151" customFormat="1" ht="16.5" thickTop="1" x14ac:dyDescent="0.25">
      <c r="A71" s="112"/>
      <c r="B71" s="110"/>
      <c r="C71" s="118"/>
      <c r="D71" s="112"/>
      <c r="E71" s="112"/>
      <c r="F71" s="112"/>
      <c r="G71" s="111"/>
      <c r="H71" s="112"/>
      <c r="I71" s="112"/>
      <c r="J71" s="112"/>
      <c r="K71" s="112"/>
      <c r="L71" s="112"/>
      <c r="M71" s="112"/>
      <c r="N71" s="145"/>
    </row>
    <row r="72" spans="1:16" s="151" customFormat="1" x14ac:dyDescent="0.25">
      <c r="A72" s="112"/>
      <c r="B72" s="110"/>
      <c r="C72" s="118"/>
      <c r="D72" s="112"/>
      <c r="E72" s="112"/>
      <c r="F72" s="112"/>
      <c r="G72" s="111"/>
      <c r="H72" s="112"/>
      <c r="I72" s="112"/>
      <c r="J72" s="112"/>
      <c r="K72" s="112"/>
      <c r="L72" s="112"/>
      <c r="M72" s="112"/>
      <c r="N72" s="145"/>
    </row>
    <row r="73" spans="1:16" s="151" customFormat="1" ht="16.5" thickBot="1" x14ac:dyDescent="0.3">
      <c r="A73" s="145"/>
      <c r="B73" s="154"/>
      <c r="C73" s="155"/>
      <c r="D73" s="156"/>
      <c r="E73" s="156"/>
      <c r="F73" s="156"/>
      <c r="G73" s="157"/>
      <c r="H73" s="156"/>
      <c r="I73" s="156"/>
      <c r="J73" s="156"/>
      <c r="K73" s="156"/>
      <c r="L73" s="156"/>
      <c r="M73" s="156"/>
      <c r="N73" s="152"/>
    </row>
    <row r="74" spans="1:16" ht="16.5" thickTop="1" x14ac:dyDescent="0.25"/>
  </sheetData>
  <sheetProtection password="CC26" sheet="1"/>
  <mergeCells count="4">
    <mergeCell ref="F3:H3"/>
    <mergeCell ref="F4:H4"/>
    <mergeCell ref="F5:H5"/>
    <mergeCell ref="K6:M6"/>
  </mergeCells>
  <phoneticPr fontId="3" type="noConversion"/>
  <printOptions verticalCentered="1"/>
  <pageMargins left="0.74803149606299213" right="0.74803149606299213" top="0.98425196850393704" bottom="0.98425196850393704" header="0.51181102362204722" footer="0.51181102362204722"/>
  <pageSetup paperSize="9" scale="4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zoomScale="75" zoomScaleNormal="75" workbookViewId="0">
      <selection activeCell="I10" sqref="I10"/>
    </sheetView>
  </sheetViews>
  <sheetFormatPr defaultColWidth="9.140625" defaultRowHeight="15.75" x14ac:dyDescent="0.25"/>
  <cols>
    <col min="1" max="1" width="6" style="1" customWidth="1"/>
    <col min="2" max="2" width="9.140625" style="25"/>
    <col min="3" max="3" width="9.140625" style="26"/>
    <col min="4" max="4" width="49" style="26" customWidth="1"/>
    <col min="5" max="6" width="9.140625" style="26"/>
    <col min="7" max="7" width="9.85546875" style="27" customWidth="1"/>
    <col min="8" max="8" width="21.85546875" style="2" customWidth="1"/>
    <col min="9" max="9" width="22.5703125" style="2" customWidth="1"/>
    <col min="10" max="10" width="8.7109375" style="1" customWidth="1"/>
    <col min="11" max="16384" width="9.140625" style="1"/>
  </cols>
  <sheetData>
    <row r="1" spans="1:10" ht="16.5" thickBot="1" x14ac:dyDescent="0.3">
      <c r="J1" s="3"/>
    </row>
    <row r="2" spans="1:10" ht="17.25" thickTop="1" thickBot="1" x14ac:dyDescent="0.3">
      <c r="B2" s="28"/>
      <c r="C2" s="29"/>
      <c r="D2" s="30"/>
      <c r="E2" s="30"/>
      <c r="F2" s="30"/>
      <c r="G2" s="31"/>
      <c r="H2" s="4"/>
      <c r="I2" s="5"/>
      <c r="J2" s="6"/>
    </row>
    <row r="3" spans="1:10" ht="16.5" thickTop="1" x14ac:dyDescent="0.25">
      <c r="B3" s="32"/>
      <c r="C3" s="33"/>
      <c r="D3" s="33"/>
      <c r="E3" s="33"/>
      <c r="F3" s="33"/>
      <c r="G3" s="34"/>
      <c r="H3" s="7"/>
      <c r="I3" s="7"/>
      <c r="J3" s="8"/>
    </row>
    <row r="4" spans="1:10" x14ac:dyDescent="0.25">
      <c r="A4" s="9"/>
      <c r="B4" s="35"/>
      <c r="C4" s="36"/>
      <c r="D4" s="272" t="str">
        <f>Pasifler!F3</f>
        <v xml:space="preserve"> KIBRIS İKTİSAT BANKASI LTD.</v>
      </c>
      <c r="E4" s="273"/>
      <c r="F4" s="273"/>
      <c r="G4" s="37"/>
      <c r="H4" s="11"/>
      <c r="I4" s="11"/>
      <c r="J4" s="9"/>
    </row>
    <row r="5" spans="1:10" x14ac:dyDescent="0.25">
      <c r="B5" s="35"/>
      <c r="C5" s="36"/>
      <c r="D5" s="274" t="s">
        <v>227</v>
      </c>
      <c r="E5" s="274"/>
      <c r="F5" s="274"/>
      <c r="G5" s="38"/>
      <c r="H5" s="11"/>
      <c r="I5" s="11"/>
      <c r="J5" s="9"/>
    </row>
    <row r="6" spans="1:10" x14ac:dyDescent="0.25">
      <c r="B6" s="35"/>
      <c r="C6" s="36"/>
      <c r="D6" s="275" t="s">
        <v>228</v>
      </c>
      <c r="E6" s="275"/>
      <c r="F6" s="275"/>
      <c r="G6" s="38"/>
      <c r="H6" s="11"/>
      <c r="I6" s="11"/>
      <c r="J6" s="9"/>
    </row>
    <row r="7" spans="1:10" x14ac:dyDescent="0.25">
      <c r="B7" s="35"/>
      <c r="C7" s="36"/>
      <c r="D7" s="36"/>
      <c r="E7" s="36"/>
      <c r="F7" s="36"/>
      <c r="G7" s="40" t="s">
        <v>164</v>
      </c>
      <c r="H7" s="12" t="s">
        <v>0</v>
      </c>
      <c r="I7" s="12" t="s">
        <v>1</v>
      </c>
      <c r="J7" s="13"/>
    </row>
    <row r="8" spans="1:10" ht="16.5" thickBot="1" x14ac:dyDescent="0.3">
      <c r="B8" s="35"/>
      <c r="C8" s="36"/>
      <c r="D8" s="41"/>
      <c r="E8" s="36"/>
      <c r="F8" s="36"/>
      <c r="G8" s="40"/>
      <c r="H8" s="233" t="str">
        <f>Aktifler!I7</f>
        <v>(31.12.2019)</v>
      </c>
      <c r="I8" s="233" t="str">
        <f>Aktifler!L7</f>
        <v>(31.12.2018)</v>
      </c>
      <c r="J8" s="13"/>
    </row>
    <row r="9" spans="1:10" ht="16.5" thickBot="1" x14ac:dyDescent="0.3">
      <c r="B9" s="35"/>
      <c r="C9" s="36"/>
      <c r="D9" s="36"/>
      <c r="E9" s="36"/>
      <c r="F9" s="36"/>
      <c r="G9" s="42"/>
      <c r="H9" s="14"/>
      <c r="I9" s="14"/>
      <c r="J9" s="13"/>
    </row>
    <row r="10" spans="1:10" ht="16.5" thickBot="1" x14ac:dyDescent="0.3">
      <c r="B10" s="35" t="s">
        <v>3</v>
      </c>
      <c r="C10" s="41" t="s">
        <v>209</v>
      </c>
      <c r="D10" s="36"/>
      <c r="E10" s="36"/>
      <c r="F10" s="36"/>
      <c r="G10" s="43" t="s">
        <v>183</v>
      </c>
      <c r="H10" s="62">
        <f>H11+H19+H20+H25+H28</f>
        <v>238750186</v>
      </c>
      <c r="I10" s="62">
        <f>I11+I19+I20+I25+I28</f>
        <v>196883663</v>
      </c>
      <c r="J10" s="9"/>
    </row>
    <row r="11" spans="1:10" x14ac:dyDescent="0.25">
      <c r="B11" s="35"/>
      <c r="C11" s="39" t="s">
        <v>5</v>
      </c>
      <c r="D11" s="36" t="s">
        <v>99</v>
      </c>
      <c r="E11" s="36"/>
      <c r="F11" s="36"/>
      <c r="G11" s="44"/>
      <c r="H11" s="63">
        <f>H12+H15+H18</f>
        <v>157939658</v>
      </c>
      <c r="I11" s="63">
        <f>I12+I15+I18</f>
        <v>140739409</v>
      </c>
      <c r="J11" s="9"/>
    </row>
    <row r="12" spans="1:10" x14ac:dyDescent="0.25">
      <c r="B12" s="35"/>
      <c r="C12" s="45"/>
      <c r="D12" s="36" t="s">
        <v>100</v>
      </c>
      <c r="E12" s="36"/>
      <c r="F12" s="36"/>
      <c r="G12" s="46"/>
      <c r="H12" s="64">
        <f>H13+H14</f>
        <v>77857029</v>
      </c>
      <c r="I12" s="64">
        <f>I13+I14</f>
        <v>68685761</v>
      </c>
      <c r="J12" s="9"/>
    </row>
    <row r="13" spans="1:10" x14ac:dyDescent="0.25">
      <c r="B13" s="35"/>
      <c r="C13" s="45"/>
      <c r="D13" s="36" t="s">
        <v>101</v>
      </c>
      <c r="E13" s="36"/>
      <c r="F13" s="36"/>
      <c r="G13" s="47"/>
      <c r="H13" s="251">
        <v>39942306</v>
      </c>
      <c r="I13" s="251">
        <v>29371825</v>
      </c>
      <c r="J13" s="9"/>
    </row>
    <row r="14" spans="1:10" x14ac:dyDescent="0.25">
      <c r="B14" s="35"/>
      <c r="C14" s="45"/>
      <c r="D14" s="36" t="s">
        <v>102</v>
      </c>
      <c r="E14" s="36"/>
      <c r="F14" s="36"/>
      <c r="G14" s="47"/>
      <c r="H14" s="251">
        <v>37914723</v>
      </c>
      <c r="I14" s="251">
        <v>39313936</v>
      </c>
      <c r="J14" s="9"/>
    </row>
    <row r="15" spans="1:10" x14ac:dyDescent="0.25">
      <c r="B15" s="35"/>
      <c r="C15" s="45"/>
      <c r="D15" s="48" t="s">
        <v>103</v>
      </c>
      <c r="E15" s="36"/>
      <c r="F15" s="36"/>
      <c r="G15" s="46"/>
      <c r="H15" s="64">
        <f>H16+H17</f>
        <v>76887346</v>
      </c>
      <c r="I15" s="64">
        <f>I16+I17</f>
        <v>67605591</v>
      </c>
      <c r="J15" s="9"/>
    </row>
    <row r="16" spans="1:10" x14ac:dyDescent="0.25">
      <c r="B16" s="35"/>
      <c r="C16" s="45"/>
      <c r="D16" s="36" t="s">
        <v>101</v>
      </c>
      <c r="E16" s="36"/>
      <c r="F16" s="36"/>
      <c r="G16" s="47"/>
      <c r="H16" s="251">
        <v>24681196</v>
      </c>
      <c r="I16" s="251">
        <v>21995972</v>
      </c>
      <c r="J16" s="9"/>
    </row>
    <row r="17" spans="2:10" x14ac:dyDescent="0.25">
      <c r="B17" s="35"/>
      <c r="C17" s="45"/>
      <c r="D17" s="36" t="s">
        <v>102</v>
      </c>
      <c r="E17" s="36"/>
      <c r="F17" s="36"/>
      <c r="G17" s="47"/>
      <c r="H17" s="251">
        <v>52206150</v>
      </c>
      <c r="I17" s="251">
        <v>45609619</v>
      </c>
      <c r="J17" s="9"/>
    </row>
    <row r="18" spans="2:10" x14ac:dyDescent="0.25">
      <c r="B18" s="35"/>
      <c r="C18" s="45"/>
      <c r="D18" s="36" t="s">
        <v>104</v>
      </c>
      <c r="E18" s="36"/>
      <c r="F18" s="36"/>
      <c r="G18" s="46"/>
      <c r="H18" s="252">
        <v>3195283</v>
      </c>
      <c r="I18" s="252">
        <v>4448057</v>
      </c>
      <c r="J18" s="9"/>
    </row>
    <row r="19" spans="2:10" x14ac:dyDescent="0.25">
      <c r="B19" s="35"/>
      <c r="C19" s="39" t="s">
        <v>7</v>
      </c>
      <c r="D19" s="36" t="s">
        <v>105</v>
      </c>
      <c r="E19" s="36"/>
      <c r="F19" s="36"/>
      <c r="G19" s="44"/>
      <c r="H19" s="252">
        <v>4466254</v>
      </c>
      <c r="I19" s="252">
        <v>3744703</v>
      </c>
      <c r="J19" s="9"/>
    </row>
    <row r="20" spans="2:10" x14ac:dyDescent="0.25">
      <c r="B20" s="35"/>
      <c r="C20" s="39" t="s">
        <v>9</v>
      </c>
      <c r="D20" s="36" t="s">
        <v>106</v>
      </c>
      <c r="E20" s="36"/>
      <c r="F20" s="36"/>
      <c r="G20" s="44"/>
      <c r="H20" s="63">
        <f>H21+H22+H23+H24</f>
        <v>71107910</v>
      </c>
      <c r="I20" s="63">
        <f>I21+I22+I23+I24</f>
        <v>48805105</v>
      </c>
      <c r="J20" s="9"/>
    </row>
    <row r="21" spans="2:10" x14ac:dyDescent="0.25">
      <c r="B21" s="35"/>
      <c r="C21" s="45"/>
      <c r="D21" s="36" t="s">
        <v>149</v>
      </c>
      <c r="E21" s="36"/>
      <c r="F21" s="36"/>
      <c r="G21" s="46"/>
      <c r="H21" s="251">
        <v>7079957</v>
      </c>
      <c r="I21" s="251">
        <v>5106902</v>
      </c>
      <c r="J21" s="9"/>
    </row>
    <row r="22" spans="2:10" x14ac:dyDescent="0.25">
      <c r="B22" s="35"/>
      <c r="C22" s="45"/>
      <c r="D22" s="36" t="s">
        <v>107</v>
      </c>
      <c r="E22" s="36"/>
      <c r="F22" s="36"/>
      <c r="G22" s="46"/>
      <c r="H22" s="251">
        <v>37326</v>
      </c>
      <c r="I22" s="251">
        <v>416215</v>
      </c>
      <c r="J22" s="9"/>
    </row>
    <row r="23" spans="2:10" x14ac:dyDescent="0.25">
      <c r="B23" s="35"/>
      <c r="C23" s="45"/>
      <c r="D23" s="36" t="s">
        <v>108</v>
      </c>
      <c r="E23" s="36"/>
      <c r="F23" s="36"/>
      <c r="G23" s="46"/>
      <c r="H23" s="251">
        <v>63990627</v>
      </c>
      <c r="I23" s="251">
        <v>43281988</v>
      </c>
      <c r="J23" s="9"/>
    </row>
    <row r="24" spans="2:10" x14ac:dyDescent="0.25">
      <c r="B24" s="35"/>
      <c r="C24" s="39"/>
      <c r="D24" s="45" t="s">
        <v>222</v>
      </c>
      <c r="E24" s="36"/>
      <c r="F24" s="36"/>
      <c r="G24" s="46"/>
      <c r="H24" s="251">
        <v>0</v>
      </c>
      <c r="I24" s="251">
        <v>0</v>
      </c>
      <c r="J24" s="9"/>
    </row>
    <row r="25" spans="2:10" x14ac:dyDescent="0.25">
      <c r="B25" s="35"/>
      <c r="C25" s="39" t="s">
        <v>21</v>
      </c>
      <c r="D25" s="36" t="s">
        <v>109</v>
      </c>
      <c r="E25" s="36"/>
      <c r="F25" s="36"/>
      <c r="G25" s="44"/>
      <c r="H25" s="63">
        <f>H26+H27</f>
        <v>4121573</v>
      </c>
      <c r="I25" s="63">
        <f>I26+I27</f>
        <v>2636940</v>
      </c>
      <c r="J25" s="9"/>
    </row>
    <row r="26" spans="2:10" x14ac:dyDescent="0.25">
      <c r="B26" s="35"/>
      <c r="C26" s="39"/>
      <c r="D26" s="36" t="s">
        <v>220</v>
      </c>
      <c r="E26" s="36"/>
      <c r="F26" s="36"/>
      <c r="G26" s="46"/>
      <c r="H26" s="251">
        <v>302404</v>
      </c>
      <c r="I26" s="251">
        <v>271225</v>
      </c>
      <c r="J26" s="9"/>
    </row>
    <row r="27" spans="2:10" x14ac:dyDescent="0.25">
      <c r="B27" s="35"/>
      <c r="C27" s="45"/>
      <c r="D27" s="36" t="s">
        <v>221</v>
      </c>
      <c r="E27" s="36"/>
      <c r="F27" s="36"/>
      <c r="G27" s="46"/>
      <c r="H27" s="251">
        <v>3819169</v>
      </c>
      <c r="I27" s="251">
        <v>2365715</v>
      </c>
      <c r="J27" s="9"/>
    </row>
    <row r="28" spans="2:10" x14ac:dyDescent="0.25">
      <c r="B28" s="35"/>
      <c r="C28" s="39" t="s">
        <v>55</v>
      </c>
      <c r="D28" s="48" t="s">
        <v>210</v>
      </c>
      <c r="E28" s="36"/>
      <c r="F28" s="36"/>
      <c r="G28" s="49" t="s">
        <v>187</v>
      </c>
      <c r="H28" s="252">
        <v>1114791</v>
      </c>
      <c r="I28" s="252">
        <v>957506</v>
      </c>
      <c r="J28" s="9"/>
    </row>
    <row r="29" spans="2:10" x14ac:dyDescent="0.25">
      <c r="B29" s="35"/>
      <c r="C29" s="45"/>
      <c r="D29" s="36"/>
      <c r="E29" s="36"/>
      <c r="F29" s="36"/>
      <c r="G29" s="50"/>
      <c r="H29" s="17"/>
      <c r="I29" s="17"/>
      <c r="J29" s="9"/>
    </row>
    <row r="30" spans="2:10" ht="16.5" thickBot="1" x14ac:dyDescent="0.3">
      <c r="B30" s="51" t="s">
        <v>11</v>
      </c>
      <c r="C30" s="52" t="s">
        <v>211</v>
      </c>
      <c r="D30" s="36"/>
      <c r="E30" s="36"/>
      <c r="F30" s="36"/>
      <c r="G30" s="53" t="s">
        <v>183</v>
      </c>
      <c r="H30" s="62">
        <f>H31+H37+H44+H45+H50+H51</f>
        <v>164173477</v>
      </c>
      <c r="I30" s="62">
        <f>I31+I37+I44+I45+I50+I51</f>
        <v>119874401</v>
      </c>
      <c r="J30" s="9"/>
    </row>
    <row r="31" spans="2:10" x14ac:dyDescent="0.25">
      <c r="B31" s="35"/>
      <c r="C31" s="39" t="s">
        <v>5</v>
      </c>
      <c r="D31" s="36" t="s">
        <v>110</v>
      </c>
      <c r="E31" s="36"/>
      <c r="F31" s="36"/>
      <c r="G31" s="44"/>
      <c r="H31" s="63">
        <f>H32+H33+H34+H35+H36</f>
        <v>115934560</v>
      </c>
      <c r="I31" s="63">
        <f>I32+I33+I34+I35+I36</f>
        <v>86175136</v>
      </c>
      <c r="J31" s="9"/>
    </row>
    <row r="32" spans="2:10" x14ac:dyDescent="0.25">
      <c r="B32" s="35"/>
      <c r="C32" s="45"/>
      <c r="D32" s="48" t="s">
        <v>111</v>
      </c>
      <c r="E32" s="36"/>
      <c r="F32" s="36"/>
      <c r="G32" s="46"/>
      <c r="H32" s="253">
        <v>78727863</v>
      </c>
      <c r="I32" s="253">
        <v>57441836</v>
      </c>
      <c r="J32" s="9"/>
    </row>
    <row r="33" spans="2:10" x14ac:dyDescent="0.25">
      <c r="B33" s="35"/>
      <c r="C33" s="45"/>
      <c r="D33" s="48" t="s">
        <v>150</v>
      </c>
      <c r="E33" s="36"/>
      <c r="F33" s="36"/>
      <c r="G33" s="46"/>
      <c r="H33" s="253">
        <v>24867441</v>
      </c>
      <c r="I33" s="253">
        <v>20487014</v>
      </c>
      <c r="J33" s="9"/>
    </row>
    <row r="34" spans="2:10" x14ac:dyDescent="0.25">
      <c r="B34" s="35"/>
      <c r="C34" s="45"/>
      <c r="D34" s="48" t="s">
        <v>151</v>
      </c>
      <c r="E34" s="36"/>
      <c r="F34" s="36"/>
      <c r="G34" s="46"/>
      <c r="H34" s="253">
        <v>4677554</v>
      </c>
      <c r="I34" s="253">
        <v>4397293</v>
      </c>
      <c r="J34" s="9"/>
    </row>
    <row r="35" spans="2:10" x14ac:dyDescent="0.25">
      <c r="B35" s="35"/>
      <c r="C35" s="45"/>
      <c r="D35" s="48" t="s">
        <v>152</v>
      </c>
      <c r="E35" s="36"/>
      <c r="F35" s="36"/>
      <c r="G35" s="46"/>
      <c r="H35" s="253">
        <v>151108</v>
      </c>
      <c r="I35" s="253">
        <v>79277</v>
      </c>
      <c r="J35" s="9"/>
    </row>
    <row r="36" spans="2:10" x14ac:dyDescent="0.25">
      <c r="B36" s="35"/>
      <c r="C36" s="45"/>
      <c r="D36" s="48" t="s">
        <v>153</v>
      </c>
      <c r="E36" s="36"/>
      <c r="F36" s="36"/>
      <c r="G36" s="46"/>
      <c r="H36" s="253">
        <v>7510594</v>
      </c>
      <c r="I36" s="253">
        <v>3769716</v>
      </c>
      <c r="J36" s="9"/>
    </row>
    <row r="37" spans="2:10" x14ac:dyDescent="0.25">
      <c r="B37" s="35"/>
      <c r="C37" s="39" t="s">
        <v>161</v>
      </c>
      <c r="D37" s="45" t="s">
        <v>162</v>
      </c>
      <c r="E37" s="36"/>
      <c r="F37" s="36"/>
      <c r="G37" s="44"/>
      <c r="H37" s="63">
        <f>H38+H39+H40+H41+H42+H43</f>
        <v>47999889</v>
      </c>
      <c r="I37" s="63">
        <f>I38+I39+I40+I41+I42+I43</f>
        <v>33295493</v>
      </c>
      <c r="J37" s="9"/>
    </row>
    <row r="38" spans="2:10" x14ac:dyDescent="0.25">
      <c r="B38" s="35"/>
      <c r="C38" s="45"/>
      <c r="D38" s="48" t="s">
        <v>111</v>
      </c>
      <c r="E38" s="36"/>
      <c r="F38" s="36"/>
      <c r="G38" s="46"/>
      <c r="H38" s="253">
        <v>26951321</v>
      </c>
      <c r="I38" s="253">
        <v>18013735</v>
      </c>
      <c r="J38" s="9"/>
    </row>
    <row r="39" spans="2:10" x14ac:dyDescent="0.25">
      <c r="B39" s="35"/>
      <c r="C39" s="45"/>
      <c r="D39" s="48" t="s">
        <v>150</v>
      </c>
      <c r="E39" s="36"/>
      <c r="F39" s="36"/>
      <c r="G39" s="46"/>
      <c r="H39" s="253">
        <v>8955458</v>
      </c>
      <c r="I39" s="253">
        <v>3602874</v>
      </c>
      <c r="J39" s="9"/>
    </row>
    <row r="40" spans="2:10" x14ac:dyDescent="0.25">
      <c r="B40" s="35"/>
      <c r="C40" s="45"/>
      <c r="D40" s="48" t="s">
        <v>151</v>
      </c>
      <c r="E40" s="36"/>
      <c r="F40" s="36"/>
      <c r="G40" s="46"/>
      <c r="H40" s="253">
        <v>9832307</v>
      </c>
      <c r="I40" s="253">
        <v>9483702</v>
      </c>
      <c r="J40" s="9"/>
    </row>
    <row r="41" spans="2:10" x14ac:dyDescent="0.25">
      <c r="B41" s="35"/>
      <c r="C41" s="45"/>
      <c r="D41" s="48" t="s">
        <v>152</v>
      </c>
      <c r="E41" s="36"/>
      <c r="F41" s="36"/>
      <c r="G41" s="46"/>
      <c r="H41" s="253">
        <v>238438</v>
      </c>
      <c r="I41" s="253">
        <v>63658</v>
      </c>
      <c r="J41" s="9"/>
    </row>
    <row r="42" spans="2:10" x14ac:dyDescent="0.25">
      <c r="B42" s="35"/>
      <c r="C42" s="45"/>
      <c r="D42" s="48" t="s">
        <v>153</v>
      </c>
      <c r="E42" s="36"/>
      <c r="F42" s="36"/>
      <c r="G42" s="46"/>
      <c r="H42" s="253">
        <v>2020631</v>
      </c>
      <c r="I42" s="253">
        <v>2127849</v>
      </c>
      <c r="J42" s="9"/>
    </row>
    <row r="43" spans="2:10" x14ac:dyDescent="0.25">
      <c r="B43" s="35"/>
      <c r="C43" s="45"/>
      <c r="D43" s="48" t="s">
        <v>163</v>
      </c>
      <c r="E43" s="36"/>
      <c r="F43" s="36"/>
      <c r="G43" s="46"/>
      <c r="H43" s="253">
        <v>1734</v>
      </c>
      <c r="I43" s="253">
        <v>3675</v>
      </c>
      <c r="J43" s="9"/>
    </row>
    <row r="44" spans="2:10" x14ac:dyDescent="0.25">
      <c r="B44" s="35"/>
      <c r="C44" s="39" t="s">
        <v>9</v>
      </c>
      <c r="D44" s="45" t="s">
        <v>223</v>
      </c>
      <c r="E44" s="36"/>
      <c r="F44" s="36"/>
      <c r="G44" s="44"/>
      <c r="H44" s="15">
        <v>0</v>
      </c>
      <c r="I44" s="15">
        <v>0</v>
      </c>
      <c r="J44" s="9"/>
    </row>
    <row r="45" spans="2:10" x14ac:dyDescent="0.25">
      <c r="B45" s="35"/>
      <c r="C45" s="39" t="s">
        <v>21</v>
      </c>
      <c r="D45" s="48" t="s">
        <v>112</v>
      </c>
      <c r="E45" s="36"/>
      <c r="F45" s="36"/>
      <c r="G45" s="44"/>
      <c r="H45" s="63">
        <f>H46+H47+H48+H49</f>
        <v>172503</v>
      </c>
      <c r="I45" s="63">
        <f>I46+I47+I48+I49</f>
        <v>0</v>
      </c>
      <c r="J45" s="9"/>
    </row>
    <row r="46" spans="2:10" x14ac:dyDescent="0.25">
      <c r="B46" s="35"/>
      <c r="C46" s="45"/>
      <c r="D46" s="48" t="s">
        <v>154</v>
      </c>
      <c r="E46" s="36"/>
      <c r="F46" s="36"/>
      <c r="G46" s="46"/>
      <c r="H46" s="16">
        <v>0</v>
      </c>
      <c r="I46" s="16">
        <v>0</v>
      </c>
      <c r="J46" s="9"/>
    </row>
    <row r="47" spans="2:10" x14ac:dyDescent="0.25">
      <c r="B47" s="35"/>
      <c r="C47" s="45"/>
      <c r="D47" s="48" t="s">
        <v>113</v>
      </c>
      <c r="E47" s="36"/>
      <c r="F47" s="36"/>
      <c r="G47" s="46"/>
      <c r="H47" s="16">
        <v>0</v>
      </c>
      <c r="I47" s="16">
        <v>0</v>
      </c>
      <c r="J47" s="9"/>
    </row>
    <row r="48" spans="2:10" x14ac:dyDescent="0.25">
      <c r="B48" s="35"/>
      <c r="C48" s="45"/>
      <c r="D48" s="48" t="s">
        <v>114</v>
      </c>
      <c r="E48" s="36"/>
      <c r="F48" s="36"/>
      <c r="G48" s="46"/>
      <c r="H48" s="16">
        <v>172503</v>
      </c>
      <c r="I48" s="16">
        <v>0</v>
      </c>
      <c r="J48" s="9"/>
    </row>
    <row r="49" spans="2:10" x14ac:dyDescent="0.25">
      <c r="B49" s="35"/>
      <c r="C49" s="45"/>
      <c r="D49" s="48" t="s">
        <v>115</v>
      </c>
      <c r="E49" s="36"/>
      <c r="F49" s="36"/>
      <c r="G49" s="46"/>
      <c r="H49" s="16">
        <v>0</v>
      </c>
      <c r="I49" s="16">
        <v>0</v>
      </c>
      <c r="J49" s="9"/>
    </row>
    <row r="50" spans="2:10" x14ac:dyDescent="0.25">
      <c r="B50" s="35"/>
      <c r="C50" s="39" t="s">
        <v>55</v>
      </c>
      <c r="D50" s="36" t="s">
        <v>116</v>
      </c>
      <c r="E50" s="36"/>
      <c r="F50" s="36"/>
      <c r="G50" s="44"/>
      <c r="H50" s="15">
        <v>0</v>
      </c>
      <c r="I50" s="15">
        <v>0</v>
      </c>
      <c r="J50" s="9"/>
    </row>
    <row r="51" spans="2:10" x14ac:dyDescent="0.25">
      <c r="B51" s="35"/>
      <c r="C51" s="39" t="s">
        <v>57</v>
      </c>
      <c r="D51" s="48" t="s">
        <v>212</v>
      </c>
      <c r="E51" s="36"/>
      <c r="F51" s="36"/>
      <c r="G51" s="49" t="s">
        <v>187</v>
      </c>
      <c r="H51" s="252">
        <v>66525</v>
      </c>
      <c r="I51" s="252">
        <v>403772</v>
      </c>
      <c r="J51" s="9"/>
    </row>
    <row r="52" spans="2:10" x14ac:dyDescent="0.25">
      <c r="B52" s="35"/>
      <c r="C52" s="45"/>
      <c r="D52" s="36"/>
      <c r="E52" s="36"/>
      <c r="F52" s="36"/>
      <c r="G52" s="50"/>
      <c r="H52" s="17"/>
      <c r="I52" s="18"/>
      <c r="J52" s="9"/>
    </row>
    <row r="53" spans="2:10" ht="16.5" thickBot="1" x14ac:dyDescent="0.3">
      <c r="B53" s="35" t="s">
        <v>15</v>
      </c>
      <c r="C53" s="54" t="s">
        <v>117</v>
      </c>
      <c r="D53" s="36"/>
      <c r="E53" s="36"/>
      <c r="F53" s="36"/>
      <c r="G53" s="55"/>
      <c r="H53" s="65">
        <f>H10-H30</f>
        <v>74576709</v>
      </c>
      <c r="I53" s="66">
        <f>I10-I30</f>
        <v>77009262</v>
      </c>
      <c r="J53" s="9"/>
    </row>
    <row r="54" spans="2:10" ht="16.5" thickTop="1" x14ac:dyDescent="0.25">
      <c r="B54" s="35"/>
      <c r="C54" s="45"/>
      <c r="D54" s="36"/>
      <c r="E54" s="36"/>
      <c r="F54" s="36"/>
      <c r="G54" s="50"/>
      <c r="H54" s="17"/>
      <c r="I54" s="18"/>
      <c r="J54" s="9"/>
    </row>
    <row r="55" spans="2:10" ht="16.5" thickBot="1" x14ac:dyDescent="0.3">
      <c r="B55" s="35" t="s">
        <v>16</v>
      </c>
      <c r="C55" s="52" t="s">
        <v>224</v>
      </c>
      <c r="D55" s="36"/>
      <c r="E55" s="36"/>
      <c r="F55" s="36"/>
      <c r="G55" s="53" t="s">
        <v>183</v>
      </c>
      <c r="H55" s="62">
        <f>H56+H60+H61+H62+H63+H64</f>
        <v>6557098907</v>
      </c>
      <c r="I55" s="62">
        <f>I56+I60+I61+I62+I63+I64</f>
        <v>8559705162</v>
      </c>
      <c r="J55" s="9"/>
    </row>
    <row r="56" spans="2:10" x14ac:dyDescent="0.25">
      <c r="B56" s="35"/>
      <c r="C56" s="39" t="s">
        <v>5</v>
      </c>
      <c r="D56" s="36" t="s">
        <v>118</v>
      </c>
      <c r="E56" s="36"/>
      <c r="F56" s="36"/>
      <c r="G56" s="44"/>
      <c r="H56" s="63">
        <f>H57+H58+H59</f>
        <v>38837371</v>
      </c>
      <c r="I56" s="63">
        <f>I57+I58+I59</f>
        <v>31149905</v>
      </c>
      <c r="J56" s="9"/>
    </row>
    <row r="57" spans="2:10" x14ac:dyDescent="0.25">
      <c r="B57" s="35"/>
      <c r="C57" s="45"/>
      <c r="D57" s="36" t="s">
        <v>119</v>
      </c>
      <c r="E57" s="36"/>
      <c r="F57" s="36"/>
      <c r="G57" s="46"/>
      <c r="H57" s="251">
        <v>6720145</v>
      </c>
      <c r="I57" s="251">
        <v>5346254</v>
      </c>
      <c r="J57" s="9"/>
    </row>
    <row r="58" spans="2:10" x14ac:dyDescent="0.25">
      <c r="B58" s="35"/>
      <c r="C58" s="45"/>
      <c r="D58" s="36" t="s">
        <v>120</v>
      </c>
      <c r="E58" s="36"/>
      <c r="F58" s="36"/>
      <c r="G58" s="46"/>
      <c r="H58" s="251">
        <v>3220712</v>
      </c>
      <c r="I58" s="251">
        <v>3084899</v>
      </c>
      <c r="J58" s="9"/>
    </row>
    <row r="59" spans="2:10" x14ac:dyDescent="0.25">
      <c r="B59" s="35"/>
      <c r="C59" s="45"/>
      <c r="D59" s="36" t="s">
        <v>121</v>
      </c>
      <c r="E59" s="36"/>
      <c r="F59" s="36"/>
      <c r="G59" s="46"/>
      <c r="H59" s="251">
        <v>28896514</v>
      </c>
      <c r="I59" s="251">
        <v>22718752</v>
      </c>
      <c r="J59" s="9"/>
    </row>
    <row r="60" spans="2:10" x14ac:dyDescent="0.25">
      <c r="B60" s="35"/>
      <c r="C60" s="39" t="s">
        <v>7</v>
      </c>
      <c r="D60" s="48" t="s">
        <v>122</v>
      </c>
      <c r="E60" s="36"/>
      <c r="F60" s="36"/>
      <c r="G60" s="44"/>
      <c r="H60" s="251">
        <v>8397</v>
      </c>
      <c r="I60" s="251">
        <v>2731</v>
      </c>
      <c r="J60" s="9"/>
    </row>
    <row r="61" spans="2:10" x14ac:dyDescent="0.25">
      <c r="B61" s="35"/>
      <c r="C61" s="39" t="s">
        <v>9</v>
      </c>
      <c r="D61" s="36" t="s">
        <v>123</v>
      </c>
      <c r="E61" s="36"/>
      <c r="F61" s="36"/>
      <c r="G61" s="44"/>
      <c r="H61" s="251">
        <v>6510714266</v>
      </c>
      <c r="I61" s="251">
        <v>8518672007</v>
      </c>
      <c r="J61" s="9"/>
    </row>
    <row r="62" spans="2:10" x14ac:dyDescent="0.25">
      <c r="B62" s="35"/>
      <c r="C62" s="39" t="s">
        <v>21</v>
      </c>
      <c r="D62" s="48" t="s">
        <v>124</v>
      </c>
      <c r="E62" s="36"/>
      <c r="F62" s="36"/>
      <c r="G62" s="44"/>
      <c r="H62" s="251">
        <v>0</v>
      </c>
      <c r="I62" s="251">
        <v>0</v>
      </c>
      <c r="J62" s="9"/>
    </row>
    <row r="63" spans="2:10" x14ac:dyDescent="0.25">
      <c r="B63" s="35"/>
      <c r="C63" s="39" t="s">
        <v>55</v>
      </c>
      <c r="D63" s="36" t="s">
        <v>125</v>
      </c>
      <c r="E63" s="36"/>
      <c r="F63" s="36"/>
      <c r="G63" s="44"/>
      <c r="H63" s="251">
        <v>0</v>
      </c>
      <c r="I63" s="251">
        <v>0</v>
      </c>
      <c r="J63" s="9"/>
    </row>
    <row r="64" spans="2:10" x14ac:dyDescent="0.25">
      <c r="B64" s="35"/>
      <c r="C64" s="39" t="s">
        <v>57</v>
      </c>
      <c r="D64" s="48" t="s">
        <v>213</v>
      </c>
      <c r="E64" s="36"/>
      <c r="F64" s="36"/>
      <c r="G64" s="49" t="s">
        <v>187</v>
      </c>
      <c r="H64" s="251">
        <v>7538873</v>
      </c>
      <c r="I64" s="251">
        <v>9880519</v>
      </c>
      <c r="J64" s="9"/>
    </row>
    <row r="65" spans="2:10" x14ac:dyDescent="0.25">
      <c r="B65" s="35"/>
      <c r="C65" s="45"/>
      <c r="D65" s="36"/>
      <c r="E65" s="36"/>
      <c r="F65" s="36"/>
      <c r="G65" s="50"/>
      <c r="H65" s="254"/>
      <c r="I65" s="254"/>
      <c r="J65" s="9"/>
    </row>
    <row r="66" spans="2:10" ht="16.5" thickBot="1" x14ac:dyDescent="0.3">
      <c r="B66" s="35" t="s">
        <v>17</v>
      </c>
      <c r="C66" s="52" t="s">
        <v>225</v>
      </c>
      <c r="D66" s="36"/>
      <c r="E66" s="36"/>
      <c r="F66" s="36"/>
      <c r="G66" s="53" t="s">
        <v>183</v>
      </c>
      <c r="H66" s="62">
        <f>H67+H71+H72+H73+H74+H75+H76+H77+H78+H79+H80+H81</f>
        <v>6571687230</v>
      </c>
      <c r="I66" s="62">
        <f>I67+I71+I72+I73+I74+I75+I76+I77+I78+I79+I80+I81</f>
        <v>8580976755</v>
      </c>
      <c r="J66" s="9"/>
    </row>
    <row r="67" spans="2:10" x14ac:dyDescent="0.25">
      <c r="B67" s="35"/>
      <c r="C67" s="39" t="s">
        <v>5</v>
      </c>
      <c r="D67" s="48" t="s">
        <v>126</v>
      </c>
      <c r="E67" s="36"/>
      <c r="F67" s="36"/>
      <c r="G67" s="44"/>
      <c r="H67" s="63">
        <f>H68+H69+H70</f>
        <v>1376016</v>
      </c>
      <c r="I67" s="63">
        <f>I68+I69+I70</f>
        <v>1060580</v>
      </c>
      <c r="J67" s="9"/>
    </row>
    <row r="68" spans="2:10" x14ac:dyDescent="0.25">
      <c r="B68" s="35"/>
      <c r="C68" s="45"/>
      <c r="D68" s="48" t="s">
        <v>127</v>
      </c>
      <c r="E68" s="36"/>
      <c r="F68" s="36"/>
      <c r="G68" s="46"/>
      <c r="H68" s="251">
        <v>0</v>
      </c>
      <c r="I68" s="251">
        <v>0</v>
      </c>
      <c r="J68" s="9"/>
    </row>
    <row r="69" spans="2:10" x14ac:dyDescent="0.25">
      <c r="B69" s="35"/>
      <c r="C69" s="45"/>
      <c r="D69" s="48" t="s">
        <v>128</v>
      </c>
      <c r="E69" s="36"/>
      <c r="F69" s="36"/>
      <c r="G69" s="46"/>
      <c r="H69" s="251">
        <v>0</v>
      </c>
      <c r="I69" s="251">
        <v>0</v>
      </c>
      <c r="J69" s="9"/>
    </row>
    <row r="70" spans="2:10" x14ac:dyDescent="0.25">
      <c r="B70" s="35"/>
      <c r="C70" s="45"/>
      <c r="D70" s="36" t="s">
        <v>121</v>
      </c>
      <c r="E70" s="36"/>
      <c r="F70" s="36"/>
      <c r="G70" s="46"/>
      <c r="H70" s="251">
        <v>1376016</v>
      </c>
      <c r="I70" s="251">
        <v>1060580</v>
      </c>
      <c r="J70" s="9"/>
    </row>
    <row r="71" spans="2:10" x14ac:dyDescent="0.25">
      <c r="B71" s="35"/>
      <c r="C71" s="39" t="s">
        <v>7</v>
      </c>
      <c r="D71" s="48" t="s">
        <v>129</v>
      </c>
      <c r="E71" s="36"/>
      <c r="F71" s="36"/>
      <c r="G71" s="44"/>
      <c r="H71" s="251">
        <v>0</v>
      </c>
      <c r="I71" s="251">
        <v>0</v>
      </c>
      <c r="J71" s="9"/>
    </row>
    <row r="72" spans="2:10" x14ac:dyDescent="0.25">
      <c r="B72" s="35"/>
      <c r="C72" s="39" t="s">
        <v>9</v>
      </c>
      <c r="D72" s="48" t="s">
        <v>130</v>
      </c>
      <c r="E72" s="36"/>
      <c r="F72" s="36"/>
      <c r="G72" s="44"/>
      <c r="H72" s="251">
        <v>6482777557</v>
      </c>
      <c r="I72" s="251">
        <v>8492296513</v>
      </c>
      <c r="J72" s="9"/>
    </row>
    <row r="73" spans="2:10" x14ac:dyDescent="0.25">
      <c r="B73" s="35"/>
      <c r="C73" s="39" t="s">
        <v>21</v>
      </c>
      <c r="D73" s="36" t="s">
        <v>131</v>
      </c>
      <c r="E73" s="36"/>
      <c r="F73" s="36"/>
      <c r="G73" s="44"/>
      <c r="H73" s="251">
        <v>28213705</v>
      </c>
      <c r="I73" s="251">
        <v>22887527</v>
      </c>
      <c r="J73" s="9"/>
    </row>
    <row r="74" spans="2:10" x14ac:dyDescent="0.25">
      <c r="B74" s="35"/>
      <c r="C74" s="39" t="s">
        <v>55</v>
      </c>
      <c r="D74" s="36" t="s">
        <v>132</v>
      </c>
      <c r="E74" s="36"/>
      <c r="F74" s="36"/>
      <c r="G74" s="44"/>
      <c r="H74" s="251">
        <v>0</v>
      </c>
      <c r="I74" s="251">
        <v>0</v>
      </c>
      <c r="J74" s="9"/>
    </row>
    <row r="75" spans="2:10" x14ac:dyDescent="0.25">
      <c r="B75" s="35"/>
      <c r="C75" s="39" t="s">
        <v>57</v>
      </c>
      <c r="D75" s="36" t="s">
        <v>133</v>
      </c>
      <c r="E75" s="36"/>
      <c r="F75" s="36"/>
      <c r="G75" s="44"/>
      <c r="H75" s="251">
        <v>6891290</v>
      </c>
      <c r="I75" s="251">
        <v>4805611</v>
      </c>
      <c r="J75" s="9"/>
    </row>
    <row r="76" spans="2:10" x14ac:dyDescent="0.25">
      <c r="B76" s="35"/>
      <c r="C76" s="39" t="s">
        <v>59</v>
      </c>
      <c r="D76" s="36" t="s">
        <v>134</v>
      </c>
      <c r="E76" s="36"/>
      <c r="F76" s="36"/>
      <c r="G76" s="44"/>
      <c r="H76" s="251">
        <v>3693364</v>
      </c>
      <c r="I76" s="251">
        <v>3218641</v>
      </c>
      <c r="J76" s="9"/>
    </row>
    <row r="77" spans="2:10" x14ac:dyDescent="0.25">
      <c r="B77" s="35"/>
      <c r="C77" s="39" t="s">
        <v>60</v>
      </c>
      <c r="D77" s="36" t="s">
        <v>135</v>
      </c>
      <c r="E77" s="36"/>
      <c r="F77" s="36"/>
      <c r="G77" s="44"/>
      <c r="H77" s="251">
        <v>1750821</v>
      </c>
      <c r="I77" s="251">
        <v>1324422</v>
      </c>
      <c r="J77" s="9"/>
    </row>
    <row r="78" spans="2:10" x14ac:dyDescent="0.25">
      <c r="B78" s="35"/>
      <c r="C78" s="39" t="s">
        <v>136</v>
      </c>
      <c r="D78" s="36" t="s">
        <v>137</v>
      </c>
      <c r="E78" s="36"/>
      <c r="F78" s="36"/>
      <c r="G78" s="44"/>
      <c r="H78" s="251">
        <v>0</v>
      </c>
      <c r="I78" s="251">
        <v>0</v>
      </c>
      <c r="J78" s="9"/>
    </row>
    <row r="79" spans="2:10" x14ac:dyDescent="0.25">
      <c r="B79" s="35"/>
      <c r="C79" s="39" t="s">
        <v>138</v>
      </c>
      <c r="D79" s="36" t="s">
        <v>214</v>
      </c>
      <c r="E79" s="36"/>
      <c r="F79" s="36"/>
      <c r="G79" s="49" t="s">
        <v>185</v>
      </c>
      <c r="H79" s="251">
        <v>4838380</v>
      </c>
      <c r="I79" s="251">
        <v>7552597</v>
      </c>
      <c r="J79" s="9"/>
    </row>
    <row r="80" spans="2:10" x14ac:dyDescent="0.25">
      <c r="B80" s="35"/>
      <c r="C80" s="39" t="s">
        <v>139</v>
      </c>
      <c r="D80" s="36" t="s">
        <v>215</v>
      </c>
      <c r="E80" s="36"/>
      <c r="F80" s="36"/>
      <c r="G80" s="49" t="s">
        <v>185</v>
      </c>
      <c r="H80" s="251">
        <v>4319209</v>
      </c>
      <c r="I80" s="251">
        <v>5520260</v>
      </c>
      <c r="J80" s="9"/>
    </row>
    <row r="81" spans="2:10" x14ac:dyDescent="0.25">
      <c r="B81" s="35"/>
      <c r="C81" s="39" t="s">
        <v>140</v>
      </c>
      <c r="D81" s="48" t="s">
        <v>216</v>
      </c>
      <c r="E81" s="36"/>
      <c r="F81" s="36"/>
      <c r="G81" s="49" t="s">
        <v>187</v>
      </c>
      <c r="H81" s="251">
        <v>37826888</v>
      </c>
      <c r="I81" s="251">
        <v>42310604</v>
      </c>
      <c r="J81" s="9"/>
    </row>
    <row r="82" spans="2:10" x14ac:dyDescent="0.25">
      <c r="B82" s="35"/>
      <c r="C82" s="45"/>
      <c r="D82" s="36"/>
      <c r="E82" s="36"/>
      <c r="F82" s="36"/>
      <c r="G82" s="50"/>
      <c r="H82" s="17"/>
      <c r="I82" s="18"/>
      <c r="J82" s="9"/>
    </row>
    <row r="83" spans="2:10" ht="16.5" thickBot="1" x14ac:dyDescent="0.3">
      <c r="B83" s="35" t="s">
        <v>23</v>
      </c>
      <c r="C83" s="54" t="s">
        <v>141</v>
      </c>
      <c r="D83" s="36"/>
      <c r="E83" s="36"/>
      <c r="F83" s="36"/>
      <c r="G83" s="55"/>
      <c r="H83" s="65">
        <f>H55-H66</f>
        <v>-14588323</v>
      </c>
      <c r="I83" s="65">
        <f>I55-I66</f>
        <v>-21271593</v>
      </c>
      <c r="J83" s="9"/>
    </row>
    <row r="84" spans="2:10" ht="16.5" thickTop="1" x14ac:dyDescent="0.25">
      <c r="B84" s="35"/>
      <c r="C84" s="45"/>
      <c r="D84" s="36"/>
      <c r="E84" s="36"/>
      <c r="F84" s="36"/>
      <c r="G84" s="50"/>
      <c r="H84" s="17"/>
      <c r="I84" s="17"/>
      <c r="J84" s="9"/>
    </row>
    <row r="85" spans="2:10" ht="16.5" thickBot="1" x14ac:dyDescent="0.3">
      <c r="B85" s="35" t="s">
        <v>26</v>
      </c>
      <c r="C85" s="52" t="s">
        <v>142</v>
      </c>
      <c r="D85" s="36"/>
      <c r="E85" s="36"/>
      <c r="F85" s="36"/>
      <c r="G85" s="55"/>
      <c r="H85" s="19">
        <f>H53+H83</f>
        <v>59988386</v>
      </c>
      <c r="I85" s="19">
        <f>I53+I83</f>
        <v>55737669</v>
      </c>
      <c r="J85" s="9"/>
    </row>
    <row r="86" spans="2:10" ht="16.5" thickTop="1" x14ac:dyDescent="0.25">
      <c r="B86" s="35"/>
      <c r="C86" s="45"/>
      <c r="D86" s="36"/>
      <c r="E86" s="36"/>
      <c r="F86" s="36"/>
      <c r="G86" s="50"/>
      <c r="H86" s="17"/>
      <c r="I86" s="17"/>
      <c r="J86" s="9"/>
    </row>
    <row r="87" spans="2:10" ht="16.5" thickBot="1" x14ac:dyDescent="0.3">
      <c r="B87" s="35" t="s">
        <v>32</v>
      </c>
      <c r="C87" s="54" t="s">
        <v>143</v>
      </c>
      <c r="D87" s="36"/>
      <c r="E87" s="36"/>
      <c r="F87" s="36"/>
      <c r="G87" s="53"/>
      <c r="H87" s="255">
        <v>14359118</v>
      </c>
      <c r="I87" s="255">
        <v>13410535</v>
      </c>
      <c r="J87" s="9"/>
    </row>
    <row r="88" spans="2:10" x14ac:dyDescent="0.25">
      <c r="B88" s="35"/>
      <c r="C88" s="45"/>
      <c r="D88" s="36"/>
      <c r="E88" s="36"/>
      <c r="F88" s="36"/>
      <c r="G88" s="56"/>
      <c r="H88" s="20"/>
      <c r="I88" s="20"/>
      <c r="J88" s="9"/>
    </row>
    <row r="89" spans="2:10" ht="16.5" thickBot="1" x14ac:dyDescent="0.3">
      <c r="B89" s="35" t="s">
        <v>36</v>
      </c>
      <c r="C89" s="52" t="s">
        <v>144</v>
      </c>
      <c r="D89" s="36"/>
      <c r="E89" s="36"/>
      <c r="F89" s="36"/>
      <c r="G89" s="55"/>
      <c r="H89" s="65">
        <f>H85-H87</f>
        <v>45629268</v>
      </c>
      <c r="I89" s="65">
        <f>I85-I87</f>
        <v>42327134</v>
      </c>
      <c r="J89" s="21"/>
    </row>
    <row r="90" spans="2:10" ht="17.25" thickTop="1" thickBot="1" x14ac:dyDescent="0.3">
      <c r="B90" s="35"/>
      <c r="C90" s="36"/>
      <c r="D90" s="41"/>
      <c r="E90" s="36"/>
      <c r="F90" s="36"/>
      <c r="G90" s="40"/>
      <c r="H90" s="22"/>
      <c r="I90" s="22"/>
      <c r="J90" s="13"/>
    </row>
    <row r="91" spans="2:10" ht="17.25" thickTop="1" thickBot="1" x14ac:dyDescent="0.3">
      <c r="B91" s="57"/>
      <c r="C91" s="58"/>
      <c r="D91" s="59"/>
      <c r="E91" s="59"/>
      <c r="F91" s="59"/>
      <c r="G91" s="60"/>
      <c r="H91" s="23"/>
      <c r="I91" s="23"/>
      <c r="J91" s="24"/>
    </row>
    <row r="92" spans="2:10" ht="16.5" thickTop="1" x14ac:dyDescent="0.25">
      <c r="C92" s="61"/>
      <c r="J92" s="10"/>
    </row>
  </sheetData>
  <sheetProtection password="CC26" sheet="1"/>
  <mergeCells count="3">
    <mergeCell ref="D4:F4"/>
    <mergeCell ref="D5:F5"/>
    <mergeCell ref="D6:F6"/>
  </mergeCells>
  <phoneticPr fontId="3" type="noConversion"/>
  <printOptions verticalCentered="1"/>
  <pageMargins left="0.74803149606299213" right="0.74803149606299213" top="0.98425196850393704" bottom="0.98425196850393704" header="0.51181102362204722" footer="0.51181102362204722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Aktifler</vt:lpstr>
      <vt:lpstr>Pasifler</vt:lpstr>
      <vt:lpstr>Kar Zarar</vt:lpstr>
      <vt:lpstr>Aktifler!Yazdırma_Alanı</vt:lpstr>
      <vt:lpstr>'Kar Zarar'!Yazdırma_Alanı</vt:lpstr>
      <vt:lpstr>Pasifler!Yazdırma_Alanı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Berkut</dc:creator>
  <cp:lastModifiedBy>Ece Kıryağdı</cp:lastModifiedBy>
  <cp:lastPrinted>2007-03-28T11:08:29Z</cp:lastPrinted>
  <dcterms:created xsi:type="dcterms:W3CDTF">1998-01-12T17:06:50Z</dcterms:created>
  <dcterms:modified xsi:type="dcterms:W3CDTF">2020-06-10T11:28:21Z</dcterms:modified>
</cp:coreProperties>
</file>