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0" windowWidth="9435" windowHeight="418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<sst xmlns="http://schemas.openxmlformats.org/spreadsheetml/2006/main" count="375" uniqueCount="232">
  <si>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</si>
  <si>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</si>
  <si>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</si>
  <si>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</si>
  <si>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</si>
  <si>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</si>
  <si>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</si>
  <si>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</si>
  <si>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</si>
  <si>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</si>
  <si>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</si>
  <si>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</si>
  <si>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</si>
  <si>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</si>
  <si>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</si>
  <si>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</si>
  <si>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</si>
  <si>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</si>
  <si>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</si>
  <si>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</si>
  <si>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</si>
  <si>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</si>
  <si>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</si>
  <si>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</si>
  <si>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</si>
  <si>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</si>
  <si>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</si>
  <si>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</si>
  <si>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</si>
  <si>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</si>
  <si>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</si>
  <si>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</si>
  <si>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</si>
  <si>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</si>
  <si>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</si>
  <si>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</si>
  <si>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</si>
  <si>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</si>
  <si>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</si>
  <si>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</si>
  <si>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</si>
  <si>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</si>
  <si>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</si>
  <si>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</si>
  <si>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</si>
  <si>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</si>
  <si>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</si>
  <si>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</si>
  <si>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</si>
  <si>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</si>
  <si>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</si>
  <si>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</si>
  <si>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</si>
  <si>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</si>
  <si>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</si>
  <si>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</si>
  <si>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</si>
  <si>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</si>
  <si>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</si>
  <si>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</si>
  <si>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</si>
  <si>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</si>
  <si>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</si>
  <si>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</si>
  <si>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</si>
  <si>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</si>
  <si>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</si>
  <si>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</si>
  <si>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</si>
  <si>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</si>
  <si>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</si>
  <si>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</si>
  <si>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</si>
  <si>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</si>
  <si>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</si>
  <si>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</si>
  <si>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</si>
  <si>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</si>
  <si>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</si>
  <si>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</si>
  <si>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</si>
  <si>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</si>
  <si>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</si>
  <si>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</si>
  <si>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</si>
  <si>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</si>
  <si>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</si>
  <si>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</si>
  <si>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</si>
  <si>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</si>
  <si>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</si>
  <si>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</si>
  <si>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</si>
  <si>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</si>
  <si>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</si>
  <si>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</si>
  <si>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</si>
  <si>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</si>
  <si>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</si>
  <si>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</si>
  <si>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</si>
  <si>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</si>
  <si>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</si>
  <si>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</si>
  <si>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</si>
  <si>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</si>
  <si>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</si>
  <si>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</si>
  <si>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</si>
  <si>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</si>
  <si>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</si>
  <si>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</si>
  <si>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</si>
  <si>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</si>
  <si>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</si>
  <si>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</si>
  <si>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</si>
  <si>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</si>
  <si>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</si>
  <si>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</si>
  <si>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</si>
  <si>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</si>
  <si>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</si>
  <si>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</si>
  <si>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</si>
  <si>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</si>
  <si>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</si>
  <si>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</si>
  <si>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</si>
  <si>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</si>
  <si>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</si>
  <si>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</si>
  <si>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</si>
  <si>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</si>
  <si>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</si>
  <si>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</si>
  <si>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</si>
  <si>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</si>
  <si>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</si>
  <si>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</si>
  <si>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</si>
  <si>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</si>
  <si>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</si>
  <si>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</si>
  <si>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</si>
  <si>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</si>
  <si>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</si>
  <si>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</si>
  <si>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</si>
  <si>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</si>
  <si>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</si>
  <si>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</si>
  <si>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</si>
  <si>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</si>
  <si>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</si>
  <si>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</si>
  <si>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</si>
  <si>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</si>
  <si>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</si>
  <si>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</si>
  <si>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</si>
  <si>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</si>
  <si>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</si>
  <si>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</si>
  <si>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</si>
  <si>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</si>
  <si>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</si>
  <si>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</si>
  <si>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</si>
  <si>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</si>
  <si>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</si>
  <si>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</si>
  <si>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</si>
  <si>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</si>
  <si>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</si>
  <si>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</si>
  <si>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</si>
  <si>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</si>
  <si>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</si>
  <si>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</si>
  <si>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</si>
  <si>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</si>
  <si>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</si>
  <si>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</si>
  <si>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</si>
  <si>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</si>
  <si>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</si>
  <si>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</si>
  <si>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</si>
  <si>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</si>
  <si>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</si>
  <si>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</si>
  <si>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</si>
  <si>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</si>
  <si>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</si>
  <si>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</si>
  <si>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</si>
  <si>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</si>
  <si>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</si>
  <si>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</si>
  <si>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</si>
  <si>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</si>
  <si>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</si>
  <si>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</si>
  <si>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</si>
  <si>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</si>
  <si>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</si>
  <si>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</si>
  <si>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</si>
  <si>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</si>
  <si>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</si>
  <si>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</si>
  <si>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</si>
  <si>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</si>
  <si>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</si>
  <si>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</si>
  <si>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</si>
  <si>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</si>
  <si>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</si>
  <si>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</si>
  <si>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</si>
  <si>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</si>
  <si>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</si>
  <si>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</si>
  <si>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</si>
  <si>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</si>
  <si>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</si>
  <si>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</si>
  <si>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</si>
  <si>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(31/12/2018)</t>
  </si>
  <si>
    <t>T.C. ZİRAAT BANKASI A.Ş.</t>
  </si>
  <si>
    <t>(31/12/2019)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</si>
</sst>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_-* #,##0_-;\-* #,##0_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6.42187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230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14442018</v>
      </c>
      <c r="I9" s="209">
        <f>I10+I11+I12</f>
        <v>10210768</v>
      </c>
      <c r="J9" s="202">
        <f aca="true" t="shared" si="0" ref="J9:J14">H9+I9</f>
        <v>24652786</v>
      </c>
      <c r="K9" s="208">
        <f>K10+K11+K12</f>
        <v>11309927</v>
      </c>
      <c r="L9" s="209">
        <f>L10+L11+L12</f>
        <v>5873855</v>
      </c>
      <c r="M9" s="202">
        <f aca="true" t="shared" si="1" ref="M9:M14">K9+L9</f>
        <v>17183782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14442018</v>
      </c>
      <c r="I10" s="158">
        <v>0</v>
      </c>
      <c r="J10" s="203">
        <f t="shared" si="0"/>
        <v>14442018</v>
      </c>
      <c r="K10" s="157">
        <v>11309927</v>
      </c>
      <c r="L10" s="158"/>
      <c r="M10" s="203">
        <f t="shared" si="1"/>
        <v>11309927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10156129</v>
      </c>
      <c r="J11" s="203">
        <f t="shared" si="0"/>
        <v>10156129</v>
      </c>
      <c r="K11" s="157"/>
      <c r="L11" s="158">
        <v>5832867</v>
      </c>
      <c r="M11" s="203">
        <f t="shared" si="1"/>
        <v>5832867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54639</v>
      </c>
      <c r="J12" s="203">
        <f t="shared" si="0"/>
        <v>54639</v>
      </c>
      <c r="K12" s="157"/>
      <c r="L12" s="158">
        <v>40988</v>
      </c>
      <c r="M12" s="203">
        <f t="shared" si="1"/>
        <v>40988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450893415</v>
      </c>
      <c r="I13" s="209">
        <f>I14+I15</f>
        <v>237050795</v>
      </c>
      <c r="J13" s="202">
        <f t="shared" si="0"/>
        <v>687944210</v>
      </c>
      <c r="K13" s="208">
        <f>K14+K15</f>
        <v>173229805</v>
      </c>
      <c r="L13" s="209">
        <f>L14+L15</f>
        <v>244871436</v>
      </c>
      <c r="M13" s="202">
        <f t="shared" si="1"/>
        <v>418101241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122297036</v>
      </c>
      <c r="I14" s="158">
        <v>130475643</v>
      </c>
      <c r="J14" s="203">
        <f t="shared" si="0"/>
        <v>252772679</v>
      </c>
      <c r="K14" s="157">
        <v>173229805</v>
      </c>
      <c r="L14" s="158">
        <v>53437207</v>
      </c>
      <c r="M14" s="203">
        <f t="shared" si="1"/>
        <v>226667012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328596379</v>
      </c>
      <c r="I15" s="211">
        <f>I16+I17+I18</f>
        <v>106575152</v>
      </c>
      <c r="J15" s="203">
        <f>H15+I15</f>
        <v>435171531</v>
      </c>
      <c r="K15" s="213">
        <f>K16+K17+K18</f>
        <v>0</v>
      </c>
      <c r="L15" s="211">
        <f>L16+L17+L18</f>
        <v>191434229</v>
      </c>
      <c r="M15" s="203">
        <f>K15+L15</f>
        <v>191434229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328596379</v>
      </c>
      <c r="I17" s="160">
        <v>106575152</v>
      </c>
      <c r="J17" s="204">
        <f t="shared" si="2"/>
        <v>435171531</v>
      </c>
      <c r="K17" s="159"/>
      <c r="L17" s="160">
        <v>191434229</v>
      </c>
      <c r="M17" s="205">
        <f t="shared" si="3"/>
        <v>191434229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32327519</v>
      </c>
      <c r="I19" s="209">
        <f>I20+I21+I22+I23</f>
        <v>1447131</v>
      </c>
      <c r="J19" s="202">
        <f t="shared" si="2"/>
        <v>33774650</v>
      </c>
      <c r="K19" s="208">
        <f>K20+K21+K22+K23</f>
        <v>143927519</v>
      </c>
      <c r="L19" s="209">
        <f>L20+L21+L22+L23</f>
        <v>1266125</v>
      </c>
      <c r="M19" s="202">
        <f t="shared" si="3"/>
        <v>145193644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32327519</v>
      </c>
      <c r="I23" s="158">
        <v>1447131</v>
      </c>
      <c r="J23" s="203">
        <f t="shared" si="2"/>
        <v>33774650</v>
      </c>
      <c r="K23" s="157">
        <v>143927519</v>
      </c>
      <c r="L23" s="158">
        <v>1266125</v>
      </c>
      <c r="M23" s="203">
        <f t="shared" si="3"/>
        <v>145193644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864313262</v>
      </c>
      <c r="I24" s="209">
        <f>I25+I26</f>
        <v>359895178</v>
      </c>
      <c r="J24" s="202">
        <f t="shared" si="2"/>
        <v>1224208440</v>
      </c>
      <c r="K24" s="208">
        <f>K25+K26</f>
        <v>835367776</v>
      </c>
      <c r="L24" s="209">
        <f>L25+L26</f>
        <v>169227894</v>
      </c>
      <c r="M24" s="202">
        <f t="shared" si="3"/>
        <v>1004595670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162929810</v>
      </c>
      <c r="I25" s="158">
        <v>258681736</v>
      </c>
      <c r="J25" s="203">
        <f t="shared" si="2"/>
        <v>421611546</v>
      </c>
      <c r="K25" s="157">
        <v>148041618</v>
      </c>
      <c r="L25" s="158">
        <v>148514616</v>
      </c>
      <c r="M25" s="203">
        <f t="shared" si="3"/>
        <v>296556234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701383452</v>
      </c>
      <c r="I26" s="158">
        <v>101213442</v>
      </c>
      <c r="J26" s="203">
        <f t="shared" si="2"/>
        <v>802596894</v>
      </c>
      <c r="K26" s="157">
        <v>687326158</v>
      </c>
      <c r="L26" s="158">
        <v>20713278</v>
      </c>
      <c r="M26" s="203">
        <f t="shared" si="3"/>
        <v>708039436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76921</v>
      </c>
      <c r="I27" s="209">
        <f>I28+I31+I34</f>
        <v>0</v>
      </c>
      <c r="J27" s="202">
        <f t="shared" si="2"/>
        <v>76921</v>
      </c>
      <c r="K27" s="208">
        <f>K28+K31+K34</f>
        <v>79636</v>
      </c>
      <c r="L27" s="209">
        <f>L28+L31+L34</f>
        <v>0</v>
      </c>
      <c r="M27" s="202">
        <f t="shared" si="3"/>
        <v>79636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385281</v>
      </c>
      <c r="I29" s="161"/>
      <c r="J29" s="203">
        <f t="shared" si="2"/>
        <v>385281</v>
      </c>
      <c r="K29" s="147">
        <v>1234210</v>
      </c>
      <c r="L29" s="161"/>
      <c r="M29" s="203">
        <f t="shared" si="3"/>
        <v>1234210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-385281</v>
      </c>
      <c r="I30" s="163"/>
      <c r="J30" s="203">
        <f t="shared" si="2"/>
        <v>-385281</v>
      </c>
      <c r="K30" s="162">
        <v>-1234210</v>
      </c>
      <c r="L30" s="163"/>
      <c r="M30" s="203">
        <f t="shared" si="3"/>
        <v>-1234210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646540</v>
      </c>
      <c r="I32" s="161"/>
      <c r="J32" s="203">
        <f t="shared" si="2"/>
        <v>646540</v>
      </c>
      <c r="K32" s="147">
        <v>1543510</v>
      </c>
      <c r="L32" s="161"/>
      <c r="M32" s="203">
        <f t="shared" si="3"/>
        <v>1543510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-646540</v>
      </c>
      <c r="I33" s="163"/>
      <c r="J33" s="203">
        <f t="shared" si="2"/>
        <v>-646540</v>
      </c>
      <c r="K33" s="162">
        <v>-1543510</v>
      </c>
      <c r="L33" s="163"/>
      <c r="M33" s="203">
        <f t="shared" si="3"/>
        <v>-1543510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76921</v>
      </c>
      <c r="I34" s="211">
        <f>I35+I36</f>
        <v>0</v>
      </c>
      <c r="J34" s="203">
        <f t="shared" si="2"/>
        <v>76921</v>
      </c>
      <c r="K34" s="210">
        <f>K35+K36</f>
        <v>79636</v>
      </c>
      <c r="L34" s="211">
        <f>L35+L36</f>
        <v>0</v>
      </c>
      <c r="M34" s="203">
        <f t="shared" si="3"/>
        <v>79636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44216791</v>
      </c>
      <c r="I35" s="161"/>
      <c r="J35" s="203">
        <f t="shared" si="2"/>
        <v>44216791</v>
      </c>
      <c r="K35" s="147">
        <v>43953946</v>
      </c>
      <c r="L35" s="161"/>
      <c r="M35" s="203">
        <f t="shared" si="3"/>
        <v>43953946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-44139870</v>
      </c>
      <c r="I36" s="163"/>
      <c r="J36" s="203">
        <f t="shared" si="2"/>
        <v>-44139870</v>
      </c>
      <c r="K36" s="162">
        <v>-43874310</v>
      </c>
      <c r="L36" s="163"/>
      <c r="M36" s="203">
        <f t="shared" si="3"/>
        <v>-43874310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17188666</v>
      </c>
      <c r="I37" s="209">
        <f>I38+I39+I40</f>
        <v>3398131</v>
      </c>
      <c r="J37" s="202">
        <f t="shared" si="2"/>
        <v>20586797</v>
      </c>
      <c r="K37" s="208">
        <f>K38+K39+K40</f>
        <v>14451573</v>
      </c>
      <c r="L37" s="209">
        <f>L38+L39+L40</f>
        <v>760301</v>
      </c>
      <c r="M37" s="202">
        <f t="shared" si="3"/>
        <v>15211874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13801086</v>
      </c>
      <c r="I38" s="158">
        <v>3397373</v>
      </c>
      <c r="J38" s="203">
        <f t="shared" si="2"/>
        <v>17198459</v>
      </c>
      <c r="K38" s="157">
        <v>12095845</v>
      </c>
      <c r="L38" s="158">
        <v>747825</v>
      </c>
      <c r="M38" s="203">
        <f t="shared" si="3"/>
        <v>12843670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3387580</v>
      </c>
      <c r="I39" s="158">
        <v>758</v>
      </c>
      <c r="J39" s="203">
        <f t="shared" si="2"/>
        <v>3388338</v>
      </c>
      <c r="K39" s="157">
        <v>2355728</v>
      </c>
      <c r="L39" s="158">
        <v>12476</v>
      </c>
      <c r="M39" s="203">
        <f t="shared" si="3"/>
        <v>2368204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/>
      <c r="J40" s="203">
        <f t="shared" si="2"/>
        <v>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69959841</v>
      </c>
      <c r="I44" s="155">
        <v>46756345</v>
      </c>
      <c r="J44" s="202">
        <f t="shared" si="2"/>
        <v>116716186</v>
      </c>
      <c r="K44" s="154">
        <v>63561430</v>
      </c>
      <c r="L44" s="155">
        <v>31178292</v>
      </c>
      <c r="M44" s="202">
        <f t="shared" si="3"/>
        <v>94739722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610201</v>
      </c>
      <c r="I45" s="155">
        <v>222184</v>
      </c>
      <c r="J45" s="202">
        <f t="shared" si="2"/>
        <v>832385</v>
      </c>
      <c r="K45" s="154">
        <v>324077</v>
      </c>
      <c r="L45" s="155">
        <v>1220869</v>
      </c>
      <c r="M45" s="202">
        <f t="shared" si="3"/>
        <v>1544946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11482507</v>
      </c>
      <c r="I55" s="209">
        <f>I56+I57</f>
        <v>0</v>
      </c>
      <c r="J55" s="202">
        <f t="shared" si="2"/>
        <v>11482507</v>
      </c>
      <c r="K55" s="208">
        <f>K56+K57</f>
        <v>10439956</v>
      </c>
      <c r="L55" s="209">
        <f>L56+L57</f>
        <v>0</v>
      </c>
      <c r="M55" s="202">
        <f t="shared" si="3"/>
        <v>10439956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16437821</v>
      </c>
      <c r="I56" s="158"/>
      <c r="J56" s="203">
        <f t="shared" si="2"/>
        <v>16437821</v>
      </c>
      <c r="K56" s="157">
        <v>14807964</v>
      </c>
      <c r="L56" s="158">
        <v>0</v>
      </c>
      <c r="M56" s="203">
        <f t="shared" si="3"/>
        <v>14807964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-4955314</v>
      </c>
      <c r="I57" s="158"/>
      <c r="J57" s="203">
        <f t="shared" si="2"/>
        <v>-4955314</v>
      </c>
      <c r="K57" s="157">
        <v>-4368008</v>
      </c>
      <c r="L57" s="158">
        <v>0</v>
      </c>
      <c r="M57" s="203">
        <f t="shared" si="3"/>
        <v>-4368008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7865407</v>
      </c>
      <c r="I58" s="155">
        <v>10779</v>
      </c>
      <c r="J58" s="202">
        <f t="shared" si="2"/>
        <v>7876186</v>
      </c>
      <c r="K58" s="154">
        <v>6422698</v>
      </c>
      <c r="L58" s="155">
        <v>1543617</v>
      </c>
      <c r="M58" s="202">
        <f t="shared" si="3"/>
        <v>7966315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1469159757</v>
      </c>
      <c r="I60" s="215">
        <f>I58+I55+I52+I49+I46+I45+I44+I41+I37+I27+I24+I19+I13+I9</f>
        <v>658991311</v>
      </c>
      <c r="J60" s="207">
        <f>H60+I60</f>
        <v>2128151068</v>
      </c>
      <c r="K60" s="214">
        <f>K58+K55+K52+K49+K46+K45+K44+K41+K37+K27+K24+K19+K13+K9</f>
        <v>1259114397</v>
      </c>
      <c r="L60" s="215">
        <f>L58+L55+L52+L49+L46+L45+L44+L41+L37+L27+L24+L19+L13+L9</f>
        <v>455942389</v>
      </c>
      <c r="M60" s="207">
        <f>K60+L60</f>
        <v>1715056786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9.140625" style="2" customWidth="1"/>
    <col min="16" max="16" width="13.28125" style="2" bestFit="1" customWidth="1"/>
    <col min="17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T.C. ZİRAAT BANKASI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(31/12/2019)</v>
      </c>
      <c r="J7" s="133"/>
      <c r="K7" s="110"/>
      <c r="L7" s="218" t="str">
        <f>Aktifler!L7</f>
        <v>(31/12/2018)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900718068</v>
      </c>
      <c r="I9" s="94">
        <f>I10+I11+I12+I13+I14+I15</f>
        <v>582178768</v>
      </c>
      <c r="J9" s="82">
        <f aca="true" t="shared" si="0" ref="J9:J57">H9+I9</f>
        <v>1482896836</v>
      </c>
      <c r="K9" s="93">
        <f>K10+K11+K12+K13+K14+K15</f>
        <v>713726610</v>
      </c>
      <c r="L9" s="94">
        <f>L10+L11+L12+L13+L14+L15</f>
        <v>445736917</v>
      </c>
      <c r="M9" s="82">
        <f aca="true" t="shared" si="1" ref="M9:M57">K9+L9</f>
        <v>1159463527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581431907</v>
      </c>
      <c r="I10" s="67">
        <v>400636352</v>
      </c>
      <c r="J10" s="83">
        <f t="shared" si="0"/>
        <v>982068259</v>
      </c>
      <c r="K10" s="66">
        <v>485052336</v>
      </c>
      <c r="L10" s="67">
        <v>311296362</v>
      </c>
      <c r="M10" s="83">
        <f t="shared" si="1"/>
        <v>796348698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182662917</v>
      </c>
      <c r="I11" s="67">
        <v>0</v>
      </c>
      <c r="J11" s="83">
        <f t="shared" si="0"/>
        <v>182662917</v>
      </c>
      <c r="K11" s="66">
        <v>148751717</v>
      </c>
      <c r="L11" s="67"/>
      <c r="M11" s="83">
        <f t="shared" si="1"/>
        <v>148751717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126304672</v>
      </c>
      <c r="I12" s="67">
        <v>179936166</v>
      </c>
      <c r="J12" s="83">
        <f t="shared" si="0"/>
        <v>306240838</v>
      </c>
      <c r="K12" s="66">
        <v>69803774</v>
      </c>
      <c r="L12" s="67">
        <v>131666842</v>
      </c>
      <c r="M12" s="83">
        <f t="shared" si="1"/>
        <v>201470616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10049204</v>
      </c>
      <c r="I13" s="67">
        <v>0</v>
      </c>
      <c r="J13" s="83">
        <f t="shared" si="0"/>
        <v>10049204</v>
      </c>
      <c r="K13" s="66">
        <v>9952002</v>
      </c>
      <c r="L13" s="67"/>
      <c r="M13" s="83">
        <f t="shared" si="1"/>
        <v>9952002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269368</v>
      </c>
      <c r="I14" s="67">
        <v>1606250</v>
      </c>
      <c r="J14" s="83">
        <f t="shared" si="0"/>
        <v>1875618</v>
      </c>
      <c r="K14" s="66">
        <v>166781</v>
      </c>
      <c r="L14" s="67">
        <v>2773713</v>
      </c>
      <c r="M14" s="83">
        <f t="shared" si="1"/>
        <v>2940494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98466062</v>
      </c>
      <c r="I17" s="96">
        <f>I18+I19</f>
        <v>74494547</v>
      </c>
      <c r="J17" s="85">
        <f t="shared" si="0"/>
        <v>172960609</v>
      </c>
      <c r="K17" s="95">
        <f>K18+K19</f>
        <v>186884913</v>
      </c>
      <c r="L17" s="96">
        <f>L18+L19</f>
        <v>6254296</v>
      </c>
      <c r="M17" s="85">
        <f t="shared" si="1"/>
        <v>193139209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98466062</v>
      </c>
      <c r="I19" s="98">
        <f>I20+I21+I22</f>
        <v>74494547</v>
      </c>
      <c r="J19" s="83">
        <f t="shared" si="0"/>
        <v>172960609</v>
      </c>
      <c r="K19" s="97">
        <f>K20+K21+K22</f>
        <v>186884913</v>
      </c>
      <c r="L19" s="98">
        <f>L20+L21+L22</f>
        <v>6254296</v>
      </c>
      <c r="M19" s="83">
        <f t="shared" si="1"/>
        <v>193139209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98466062</v>
      </c>
      <c r="I21" s="71">
        <v>74494547</v>
      </c>
      <c r="J21" s="87">
        <f t="shared" si="0"/>
        <v>172960609</v>
      </c>
      <c r="K21" s="70">
        <v>186884913</v>
      </c>
      <c r="L21" s="71">
        <v>6254296</v>
      </c>
      <c r="M21" s="87">
        <f t="shared" si="1"/>
        <v>193139209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4887737</v>
      </c>
      <c r="I23" s="64"/>
      <c r="J23" s="82">
        <f t="shared" si="0"/>
        <v>4887737</v>
      </c>
      <c r="K23" s="63">
        <v>4820324</v>
      </c>
      <c r="L23" s="64"/>
      <c r="M23" s="82">
        <f t="shared" si="1"/>
        <v>4820324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4496067</v>
      </c>
      <c r="I28" s="94">
        <f>I29+I30+I31</f>
        <v>371925</v>
      </c>
      <c r="J28" s="82">
        <f t="shared" si="0"/>
        <v>4867992</v>
      </c>
      <c r="K28" s="93">
        <f>K29+K30+K31</f>
        <v>5043160</v>
      </c>
      <c r="L28" s="94">
        <f>L29+L30+L31</f>
        <v>416746</v>
      </c>
      <c r="M28" s="82">
        <f t="shared" si="1"/>
        <v>5459906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4205725</v>
      </c>
      <c r="I29" s="67">
        <v>371925</v>
      </c>
      <c r="J29" s="83">
        <f t="shared" si="0"/>
        <v>4577650</v>
      </c>
      <c r="K29" s="66">
        <v>4775807</v>
      </c>
      <c r="L29" s="67">
        <v>416746</v>
      </c>
      <c r="M29" s="83">
        <f t="shared" si="1"/>
        <v>5192553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67591</v>
      </c>
      <c r="I30" s="67"/>
      <c r="J30" s="83">
        <f t="shared" si="0"/>
        <v>67591</v>
      </c>
      <c r="K30" s="66">
        <v>12260</v>
      </c>
      <c r="L30" s="67"/>
      <c r="M30" s="83">
        <f t="shared" si="1"/>
        <v>12260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222751</v>
      </c>
      <c r="I31" s="67"/>
      <c r="J31" s="83">
        <f t="shared" si="0"/>
        <v>222751</v>
      </c>
      <c r="K31" s="66">
        <v>255093</v>
      </c>
      <c r="L31" s="67"/>
      <c r="M31" s="83">
        <f t="shared" si="1"/>
        <v>255093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1732244</v>
      </c>
      <c r="I35" s="64">
        <v>50700</v>
      </c>
      <c r="J35" s="82">
        <f t="shared" si="0"/>
        <v>1782944</v>
      </c>
      <c r="K35" s="63">
        <v>1675590</v>
      </c>
      <c r="L35" s="64">
        <v>63177</v>
      </c>
      <c r="M35" s="82">
        <f t="shared" si="1"/>
        <v>1738767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/>
      <c r="L36" s="64">
        <v>109973</v>
      </c>
      <c r="M36" s="82">
        <f t="shared" si="1"/>
        <v>109973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25866394</v>
      </c>
      <c r="I37" s="64">
        <v>1794969</v>
      </c>
      <c r="J37" s="82">
        <f t="shared" si="0"/>
        <v>27661363</v>
      </c>
      <c r="K37" s="63">
        <v>8161593</v>
      </c>
      <c r="L37" s="64">
        <v>2725376</v>
      </c>
      <c r="M37" s="82">
        <f t="shared" si="1"/>
        <v>10886969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42419847</v>
      </c>
      <c r="I38" s="94">
        <f>I39+I40+I41+I42</f>
        <v>8256</v>
      </c>
      <c r="J38" s="82">
        <f t="shared" si="0"/>
        <v>42428103</v>
      </c>
      <c r="K38" s="93">
        <f>K39+K40+K41+K42</f>
        <v>30995950</v>
      </c>
      <c r="L38" s="94">
        <f>L39+L40+L41+L42</f>
        <v>0</v>
      </c>
      <c r="M38" s="82">
        <f t="shared" si="1"/>
        <v>30995950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12759926</v>
      </c>
      <c r="I40" s="67"/>
      <c r="J40" s="83">
        <f t="shared" si="0"/>
        <v>12759926</v>
      </c>
      <c r="K40" s="66">
        <v>11006851</v>
      </c>
      <c r="L40" s="67"/>
      <c r="M40" s="83">
        <f t="shared" si="1"/>
        <v>11006851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28936000</v>
      </c>
      <c r="I41" s="67"/>
      <c r="J41" s="83">
        <f t="shared" si="0"/>
        <v>28936000</v>
      </c>
      <c r="K41" s="66">
        <v>19400000</v>
      </c>
      <c r="L41" s="67"/>
      <c r="M41" s="83">
        <f t="shared" si="1"/>
        <v>19400000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723921</v>
      </c>
      <c r="I42" s="67">
        <v>8256</v>
      </c>
      <c r="J42" s="83">
        <f t="shared" si="0"/>
        <v>732177</v>
      </c>
      <c r="K42" s="66">
        <v>589099</v>
      </c>
      <c r="L42" s="67"/>
      <c r="M42" s="83">
        <f t="shared" si="1"/>
        <v>589099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8153658</v>
      </c>
      <c r="I43" s="64">
        <v>35566</v>
      </c>
      <c r="J43" s="82">
        <f t="shared" si="0"/>
        <v>8189224</v>
      </c>
      <c r="K43" s="63">
        <v>7062639</v>
      </c>
      <c r="L43" s="64">
        <v>597200</v>
      </c>
      <c r="M43" s="82">
        <f t="shared" si="1"/>
        <v>7659839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275782321</v>
      </c>
      <c r="I44" s="94">
        <f>I45+I48+I52+I53+I54+I55</f>
        <v>0</v>
      </c>
      <c r="J44" s="82">
        <f t="shared" si="0"/>
        <v>275782321</v>
      </c>
      <c r="K44" s="93">
        <f>K45+K48+K52+K53+K54+K55</f>
        <v>218318526</v>
      </c>
      <c r="L44" s="94">
        <f>L45+L48+L52+L53+L54+L55</f>
        <v>0</v>
      </c>
      <c r="M44" s="82">
        <f t="shared" si="1"/>
        <v>218318526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239705033</v>
      </c>
      <c r="I45" s="98">
        <f>I46+I47</f>
        <v>0</v>
      </c>
      <c r="J45" s="83">
        <f t="shared" si="0"/>
        <v>239705033</v>
      </c>
      <c r="K45" s="97">
        <f>K46+K47</f>
        <v>190487617</v>
      </c>
      <c r="L45" s="98">
        <f>L46+L47</f>
        <v>0</v>
      </c>
      <c r="M45" s="83">
        <f t="shared" si="1"/>
        <v>190487617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239705033</v>
      </c>
      <c r="I46" s="73"/>
      <c r="J46" s="83">
        <f>H46+I46</f>
        <v>239705033</v>
      </c>
      <c r="K46" s="72">
        <v>190487617</v>
      </c>
      <c r="L46" s="73"/>
      <c r="M46" s="83">
        <f t="shared" si="1"/>
        <v>190487617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>H47+I47</f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36077288</v>
      </c>
      <c r="I48" s="98">
        <f>I49+I50+I51</f>
        <v>0</v>
      </c>
      <c r="J48" s="83">
        <f t="shared" si="0"/>
        <v>36077288</v>
      </c>
      <c r="K48" s="97">
        <f>K49+K50+K51</f>
        <v>27830909</v>
      </c>
      <c r="L48" s="98">
        <f>L49+L50+L51</f>
        <v>0</v>
      </c>
      <c r="M48" s="83">
        <f t="shared" si="1"/>
        <v>27830909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36077288</v>
      </c>
      <c r="I49" s="75"/>
      <c r="J49" s="83">
        <f t="shared" si="0"/>
        <v>36077288</v>
      </c>
      <c r="K49" s="74">
        <v>27830909</v>
      </c>
      <c r="L49" s="75"/>
      <c r="M49" s="83">
        <f t="shared" si="1"/>
        <v>27830909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106693939</v>
      </c>
      <c r="I58" s="94">
        <f>I59+I60</f>
        <v>0</v>
      </c>
      <c r="J58" s="82">
        <f>H58+I58</f>
        <v>106693939</v>
      </c>
      <c r="K58" s="93">
        <f>K59+K60</f>
        <v>82463796</v>
      </c>
      <c r="L58" s="94">
        <f>L59+L60</f>
        <v>0</v>
      </c>
      <c r="M58" s="82">
        <f>K58+L58</f>
        <v>82463796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106693939</v>
      </c>
      <c r="I59" s="67"/>
      <c r="J59" s="83">
        <f>H59+I59</f>
        <v>106693939</v>
      </c>
      <c r="K59" s="66">
        <v>82463796</v>
      </c>
      <c r="L59" s="67"/>
      <c r="M59" s="83">
        <f>K59+L59</f>
        <v>82463796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/>
      <c r="J60" s="83">
        <f>H60+I60</f>
        <v>0</v>
      </c>
      <c r="K60" s="66">
        <v>0</v>
      </c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1469216337</v>
      </c>
      <c r="I62" s="100">
        <f>I58+I44+I43+I38+I37+I36+I35+I32+I28+I24+I23+I17+I16+I9</f>
        <v>658934731</v>
      </c>
      <c r="J62" s="89">
        <f>H62+I62</f>
        <v>2128151068</v>
      </c>
      <c r="K62" s="99">
        <f>K58+K44+K43+K38+K37+K36+K35+K32+K28+K24+K17+K16+K9+K23</f>
        <v>1259153101</v>
      </c>
      <c r="L62" s="100">
        <f>L58+L44+L43+L38+L37+L36+L35+L32+L28+L24+L23+L17+L16+L9</f>
        <v>455903685</v>
      </c>
      <c r="M62" s="89">
        <f>K62+L62</f>
        <v>1715056786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43853820.629999995</v>
      </c>
      <c r="I66" s="80">
        <v>38676757</v>
      </c>
      <c r="J66" s="90">
        <f>H66+I66</f>
        <v>82530577.63</v>
      </c>
      <c r="K66" s="79">
        <v>32406050</v>
      </c>
      <c r="L66" s="80">
        <v>32327600</v>
      </c>
      <c r="M66" s="90">
        <f>K66+L66</f>
        <v>64733650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127043362.75999999</v>
      </c>
      <c r="I67" s="80">
        <v>194493</v>
      </c>
      <c r="J67" s="90">
        <f>H67+I67</f>
        <v>127237855.75999999</v>
      </c>
      <c r="K67" s="79">
        <v>79537996</v>
      </c>
      <c r="L67" s="80">
        <v>167723</v>
      </c>
      <c r="M67" s="90">
        <f>K67+L67</f>
        <v>79705719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1619638717.65</v>
      </c>
      <c r="I69" s="81">
        <v>3105808958</v>
      </c>
      <c r="J69" s="91">
        <f>H69+I69</f>
        <v>4725447675.65</v>
      </c>
      <c r="K69" s="79">
        <v>1648316357</v>
      </c>
      <c r="L69" s="81">
        <v>2463224631</v>
      </c>
      <c r="M69" s="91">
        <f>K69+L69</f>
        <v>4111540988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1790535901.04</v>
      </c>
      <c r="I70" s="100">
        <f>I66+I67+I68+I69</f>
        <v>3144680208</v>
      </c>
      <c r="J70" s="92">
        <f>H70+I70</f>
        <v>4935216109.04</v>
      </c>
      <c r="K70" s="99">
        <f>K66+K67+K68+K69</f>
        <v>1760260403</v>
      </c>
      <c r="L70" s="100">
        <f>L66+L67+L68+L69</f>
        <v>2495719954</v>
      </c>
      <c r="M70" s="89">
        <f>K70+L70</f>
        <v>4255980357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R28" sqref="R2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T.C. ZİRAAT BANKASI A.Ş.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(31/12/2019)</v>
      </c>
      <c r="I8" s="218" t="str">
        <f>Aktifler!L7</f>
        <v>(31/12/2018)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387235298</v>
      </c>
      <c r="I10" s="56">
        <f>I11+I19+I20+I25+I28</f>
        <v>301916437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166768362</v>
      </c>
      <c r="I11" s="57">
        <f>I12+I15+I18</f>
        <v>134916548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150041046</v>
      </c>
      <c r="I12" s="58">
        <f>I13+I14</f>
        <v>125648704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33589288</v>
      </c>
      <c r="I13" s="18">
        <v>20763058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116451758</v>
      </c>
      <c r="I14" s="18">
        <v>104885646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15635040</v>
      </c>
      <c r="I15" s="58">
        <f>I16+I17</f>
        <v>8252885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13359048</v>
      </c>
      <c r="I16" s="18">
        <v>4576134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2275992</v>
      </c>
      <c r="I17" s="18">
        <v>3676751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1092276</v>
      </c>
      <c r="I18" s="17">
        <v>1014959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6533046</v>
      </c>
      <c r="I19" s="16">
        <v>5693825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201020992</v>
      </c>
      <c r="I20" s="57">
        <f>I21+I22+I23+I24</f>
        <v>146685726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19637873</v>
      </c>
      <c r="I21" s="19">
        <v>19879254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181383119</v>
      </c>
      <c r="I23" s="19">
        <v>126806472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12852065</v>
      </c>
      <c r="I25" s="57">
        <f>I26+I27</f>
        <v>14463389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2882640</v>
      </c>
      <c r="I26" s="19">
        <v>1511672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9969425</v>
      </c>
      <c r="I27" s="19">
        <v>12951717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60833</v>
      </c>
      <c r="I28" s="16">
        <v>156949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239208324</v>
      </c>
      <c r="I30" s="56">
        <f>I31+I37+I44+I45+I50+I51</f>
        <v>190388014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79583761</v>
      </c>
      <c r="I31" s="57">
        <f>I32+I33+I34+I35+I36</f>
        <v>55394406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67351067</v>
      </c>
      <c r="I32" s="19">
        <v>45588686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2497597</v>
      </c>
      <c r="I33" s="19">
        <v>1528533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9299693</v>
      </c>
      <c r="I34" s="19">
        <v>8095103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435404</v>
      </c>
      <c r="I35" s="19">
        <v>182084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6126881</v>
      </c>
      <c r="I37" s="57">
        <f>I38+I39+I40+I41+I42+I43</f>
        <v>3667579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6113185</v>
      </c>
      <c r="I38" s="19">
        <v>3657814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/>
      <c r="I40" s="19"/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13696</v>
      </c>
      <c r="I43" s="19">
        <v>9765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153376542</v>
      </c>
      <c r="I45" s="57">
        <f>I46+I47+I48+I49</f>
        <v>131183997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158561</v>
      </c>
      <c r="I47" s="19">
        <v>184150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153217981</v>
      </c>
      <c r="I48" s="19">
        <v>130999847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121140</v>
      </c>
      <c r="I51" s="16">
        <v>142032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148026974</v>
      </c>
      <c r="I53" s="60">
        <f>I10-I30</f>
        <v>111528423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45355681</v>
      </c>
      <c r="I55" s="56">
        <f>I56+I60+I61+I62+I63+I64</f>
        <v>28423295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37138589</v>
      </c>
      <c r="I56" s="57">
        <f>I57+I58+I59</f>
        <v>22959328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13655285</v>
      </c>
      <c r="I57" s="19">
        <v>11054837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1010769</v>
      </c>
      <c r="I58" s="19">
        <v>871934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22472535</v>
      </c>
      <c r="I59" s="19">
        <v>11032557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983558</v>
      </c>
      <c r="I61" s="16">
        <v>656801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7233534</v>
      </c>
      <c r="I64" s="16">
        <v>4807166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57752716</v>
      </c>
      <c r="I66" s="56">
        <f>I67+I71+I72+I73+I74+I75+I76+I77+I78+I79+I80+I81</f>
        <v>38087922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22242742</v>
      </c>
      <c r="I67" s="57">
        <f>I68+I69+I70</f>
        <v>7368653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22242742</v>
      </c>
      <c r="I70" s="19">
        <v>7368653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39050</v>
      </c>
      <c r="I72" s="16">
        <v>35679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15426550</v>
      </c>
      <c r="I73" s="16">
        <v>12489145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1414425</v>
      </c>
      <c r="I75" s="16">
        <v>1492688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966626</v>
      </c>
      <c r="I76" s="16">
        <v>870172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1642122</v>
      </c>
      <c r="I77" s="16">
        <v>1124037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2082866</v>
      </c>
      <c r="I79" s="16">
        <v>4726334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3536136</v>
      </c>
      <c r="I80" s="16">
        <v>1664365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10402199</v>
      </c>
      <c r="I81" s="16">
        <v>8316849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-12397035</v>
      </c>
      <c r="I83" s="59">
        <f>I55-I66</f>
        <v>-9664627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135629939</v>
      </c>
      <c r="I85" s="22">
        <f>I53+I83</f>
        <v>101863796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28936000</v>
      </c>
      <c r="I87" s="15">
        <v>19400000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106693939</v>
      </c>
      <c r="I89" s="59">
        <f>I85-I87</f>
        <v>82463796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2018-02-19T07:19:46Z</cp:lastPrinted>
  <dcterms:created xsi:type="dcterms:W3CDTF">1998-01-12T17:06:50Z</dcterms:created>
  <dcterms:modified xsi:type="dcterms:W3CDTF">2020-06-10T12:38:29Z</dcterms:modified>
  <cp:category/>
  <cp:version/>
  <cp:contentType/>
  <cp:contentStatus/>
</cp:coreProperties>
</file>