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9435" windowHeight="484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<sst xmlns="http://schemas.openxmlformats.org/spreadsheetml/2006/main" count="375" uniqueCount="232">
  <si>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</si>
  <si>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</si>
  <si>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</si>
  <si>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</si>
  <si>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</si>
  <si>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</si>
  <si>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</si>
  <si>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</si>
  <si>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</si>
  <si>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</si>
  <si>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</si>
  <si>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</si>
  <si>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</si>
  <si>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</si>
  <si>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</si>
  <si>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</si>
  <si>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</si>
  <si>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</si>
  <si>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</si>
  <si>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</si>
  <si>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</si>
  <si>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</si>
  <si>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</si>
  <si>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</si>
  <si>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</si>
  <si>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</si>
  <si>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</si>
  <si>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</si>
  <si>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</si>
  <si>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</si>
  <si>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</si>
  <si>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</si>
  <si>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</si>
  <si>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</si>
  <si>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</si>
  <si>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</si>
  <si>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</si>
  <si>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</si>
  <si>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</si>
  <si>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</si>
  <si>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</si>
  <si>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</si>
  <si>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</si>
  <si>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</si>
  <si>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</si>
  <si>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</si>
  <si>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</si>
  <si>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</si>
  <si>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</si>
  <si>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</si>
  <si>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</si>
  <si>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</si>
  <si>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</si>
  <si>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</si>
  <si>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</si>
  <si>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</si>
  <si>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</si>
  <si>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</si>
  <si>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</si>
  <si>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</si>
  <si>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</si>
  <si>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</si>
  <si>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</si>
  <si>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</si>
  <si>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</si>
  <si>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</si>
  <si>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</si>
  <si>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</si>
  <si>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</si>
  <si>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</si>
  <si>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</si>
  <si>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</si>
  <si>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</si>
  <si>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</si>
  <si>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</si>
  <si>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</si>
  <si>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</si>
  <si>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</si>
  <si>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</si>
  <si>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</si>
  <si>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</si>
  <si>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</si>
  <si>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</si>
  <si>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</si>
  <si>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</si>
  <si>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</si>
  <si>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</si>
  <si>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</si>
  <si>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</si>
  <si>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</si>
  <si>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</si>
  <si>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</si>
  <si>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</si>
  <si>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</si>
  <si>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</si>
  <si>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</si>
  <si>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</si>
  <si>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</si>
  <si>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</si>
  <si>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</si>
  <si>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</si>
  <si>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</si>
  <si>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</si>
  <si>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</si>
  <si>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</si>
  <si>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</si>
  <si>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</si>
  <si>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</si>
  <si>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</si>
  <si>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</si>
  <si>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</si>
  <si>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</si>
  <si>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</si>
  <si>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</si>
  <si>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</si>
  <si>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</si>
  <si>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</si>
  <si>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</si>
  <si>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</si>
  <si>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</si>
  <si>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</si>
  <si>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</si>
  <si>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</si>
  <si>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</si>
  <si>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</si>
  <si>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</si>
  <si>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</si>
  <si>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</si>
  <si>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</si>
  <si>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</si>
  <si>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</si>
  <si>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</si>
  <si>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</si>
  <si>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</si>
  <si>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</si>
  <si>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</si>
  <si>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</si>
  <si>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</si>
  <si>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</si>
  <si>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</si>
  <si>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</si>
  <si>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</si>
  <si>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</si>
  <si>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</si>
  <si>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</si>
  <si>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</si>
  <si>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</si>
  <si>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</si>
  <si>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</si>
  <si>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</si>
  <si>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</si>
  <si>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</si>
  <si>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</si>
  <si>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</si>
  <si>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</si>
  <si>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</si>
  <si>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</si>
  <si>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</si>
  <si>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</si>
  <si>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</si>
  <si>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</si>
  <si>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</si>
  <si>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</si>
  <si>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</si>
  <si>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</si>
  <si>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</si>
  <si>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</si>
  <si>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</si>
  <si>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</si>
  <si>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</si>
  <si>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</si>
  <si>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</si>
  <si>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</si>
  <si>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</si>
  <si>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</si>
  <si>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</si>
  <si>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</si>
  <si>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</si>
  <si>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</si>
  <si>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</si>
  <si>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</si>
  <si>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</si>
  <si>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</si>
  <si>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</si>
  <si>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</si>
  <si>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</si>
  <si>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</si>
  <si>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</si>
  <si>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</si>
  <si>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</si>
  <si>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</si>
  <si>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</si>
  <si>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</si>
  <si>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</si>
  <si>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</si>
  <si>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</si>
  <si>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</si>
  <si>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</si>
  <si>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</si>
  <si>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</si>
  <si>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</si>
  <si>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</si>
  <si>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</si>
  <si>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</si>
  <si>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</si>
  <si>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</si>
  <si>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</si>
  <si>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</si>
  <si>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</si>
  <si>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</si>
  <si>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</si>
  <si>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</si>
  <si>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</si>
  <si>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</si>
  <si>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</si>
  <si>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</si>
  <si>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</si>
  <si>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</si>
  <si>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</si>
  <si>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</si>
  <si>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</si>
  <si>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</si>
  <si>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</si>
  <si>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</si>
  <si>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</si>
  <si>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</si>
  <si>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</si>
  <si>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</si>
  <si>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</si>
  <si>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(31/12/2014)</t>
  </si>
  <si>
    <t>ŞEKERBANK (KIBRIS) LİMİTED</t>
  </si>
  <si>
    <t>(31/12/2015)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</si>
</sst>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/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39"/>
      </top>
      <bottom style="dotted">
        <color indexed="39"/>
      </bottom>
    </border>
    <border>
      <left style="medium">
        <color indexed="12"/>
      </left>
      <right style="medium">
        <color indexed="12"/>
      </right>
      <top style="dotted">
        <color indexed="39"/>
      </top>
      <bottom style="dotted">
        <color indexed="3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11" fillId="0" borderId="32" xfId="53" applyNumberFormat="1" applyFont="1" applyFill="1" applyBorder="1" applyAlignment="1" applyProtection="1">
      <alignment horizontal="right"/>
      <protection locked="0"/>
    </xf>
    <xf numFmtId="3" fontId="11" fillId="0" borderId="101" xfId="53" applyNumberFormat="1" applyFont="1" applyFill="1" applyBorder="1" applyAlignment="1" applyProtection="1">
      <alignment horizontal="right"/>
      <protection locked="0"/>
    </xf>
    <xf numFmtId="3" fontId="11" fillId="0" borderId="102" xfId="53" applyNumberFormat="1" applyFont="1" applyFill="1" applyBorder="1" applyAlignment="1" applyProtection="1">
      <alignment horizontal="right"/>
      <protection locked="0"/>
    </xf>
    <xf numFmtId="3" fontId="11" fillId="0" borderId="103" xfId="53" applyNumberFormat="1" applyFont="1" applyFill="1" applyBorder="1" applyAlignment="1" applyProtection="1">
      <alignment horizontal="right"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I37" sqref="I37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50" t="s">
        <v>230</v>
      </c>
      <c r="G3" s="250"/>
      <c r="H3" s="250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51" t="s">
        <v>226</v>
      </c>
      <c r="G4" s="251"/>
      <c r="H4" s="251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52" t="s">
        <v>228</v>
      </c>
      <c r="G5" s="252"/>
      <c r="H5" s="252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53" t="s">
        <v>0</v>
      </c>
      <c r="I6" s="257"/>
      <c r="J6" s="257"/>
      <c r="K6" s="253" t="s">
        <v>1</v>
      </c>
      <c r="L6" s="254"/>
      <c r="M6" s="254"/>
      <c r="N6" s="174"/>
    </row>
    <row r="7" spans="1:14" ht="22.5" customHeight="1" thickBot="1">
      <c r="A7" s="165"/>
      <c r="B7" s="177"/>
      <c r="C7" s="255" t="s">
        <v>2</v>
      </c>
      <c r="D7" s="256"/>
      <c r="E7" s="256"/>
      <c r="F7" s="178"/>
      <c r="G7" s="150"/>
      <c r="H7" s="151"/>
      <c r="I7" s="217" t="s">
        <v>231</v>
      </c>
      <c r="J7" s="151"/>
      <c r="K7" s="151"/>
      <c r="L7" s="217" t="s">
        <v>229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1169543</v>
      </c>
      <c r="I9" s="209">
        <f>I10+I11+I12</f>
        <v>552522</v>
      </c>
      <c r="J9" s="202">
        <f aca="true" t="shared" si="0" ref="J9:J14">H9+I9</f>
        <v>1722065</v>
      </c>
      <c r="K9" s="208">
        <f>K10+K11+K12</f>
        <v>876001</v>
      </c>
      <c r="L9" s="209">
        <f>L10+L11+L12</f>
        <v>429996</v>
      </c>
      <c r="M9" s="202">
        <f aca="true" t="shared" si="1" ref="M9:M14">K9+L9</f>
        <v>1305997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1169543</v>
      </c>
      <c r="I10" s="158"/>
      <c r="J10" s="203">
        <f t="shared" si="0"/>
        <v>1169543</v>
      </c>
      <c r="K10" s="157">
        <v>876001</v>
      </c>
      <c r="L10" s="158"/>
      <c r="M10" s="203">
        <f t="shared" si="1"/>
        <v>876001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552522</v>
      </c>
      <c r="J11" s="203">
        <f t="shared" si="0"/>
        <v>552522</v>
      </c>
      <c r="K11" s="157"/>
      <c r="L11" s="158">
        <v>429996</v>
      </c>
      <c r="M11" s="203">
        <f t="shared" si="1"/>
        <v>429996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5444741</v>
      </c>
      <c r="I13" s="209">
        <f>I14+I15</f>
        <v>25481114</v>
      </c>
      <c r="J13" s="202">
        <f t="shared" si="0"/>
        <v>30925855</v>
      </c>
      <c r="K13" s="208">
        <f>K14+K15</f>
        <v>11078164</v>
      </c>
      <c r="L13" s="209">
        <f>L14+L15</f>
        <v>8179722</v>
      </c>
      <c r="M13" s="202">
        <f t="shared" si="1"/>
        <v>19257886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246">
        <v>5345973</v>
      </c>
      <c r="I14" s="247">
        <v>21958755</v>
      </c>
      <c r="J14" s="203">
        <f t="shared" si="0"/>
        <v>27304728</v>
      </c>
      <c r="K14" s="157">
        <v>10918255</v>
      </c>
      <c r="L14" s="158">
        <v>8033342</v>
      </c>
      <c r="M14" s="203">
        <f t="shared" si="1"/>
        <v>18951597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98768</v>
      </c>
      <c r="I15" s="211">
        <f>I16+I17+I18</f>
        <v>3522359</v>
      </c>
      <c r="J15" s="203">
        <f>H15+I15</f>
        <v>3621127</v>
      </c>
      <c r="K15" s="213">
        <f>K16+K17+K18</f>
        <v>159909</v>
      </c>
      <c r="L15" s="211">
        <f>L16+L17+L18</f>
        <v>146380</v>
      </c>
      <c r="M15" s="203">
        <f>K15+L15</f>
        <v>306289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248">
        <v>11</v>
      </c>
      <c r="I16" s="249">
        <v>3188559</v>
      </c>
      <c r="J16" s="204">
        <f aca="true" t="shared" si="2" ref="J16:J58">H16+I16</f>
        <v>3188570</v>
      </c>
      <c r="K16" s="159"/>
      <c r="L16" s="160"/>
      <c r="M16" s="204">
        <f aca="true" t="shared" si="3" ref="M16:M58">K16+L16</f>
        <v>0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248">
        <v>98757</v>
      </c>
      <c r="I17" s="249">
        <v>333800</v>
      </c>
      <c r="J17" s="204">
        <f t="shared" si="2"/>
        <v>432557</v>
      </c>
      <c r="K17" s="159">
        <v>159909</v>
      </c>
      <c r="L17" s="160">
        <v>146380</v>
      </c>
      <c r="M17" s="205">
        <f t="shared" si="3"/>
        <v>306289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4553509</v>
      </c>
      <c r="I19" s="209">
        <f>I20+I21+I22+I23</f>
        <v>0</v>
      </c>
      <c r="J19" s="202">
        <f t="shared" si="2"/>
        <v>4553509</v>
      </c>
      <c r="K19" s="208">
        <f>K20+K21+K22+K23</f>
        <v>5759460</v>
      </c>
      <c r="L19" s="209">
        <f>L20+L21+L22+L23</f>
        <v>0</v>
      </c>
      <c r="M19" s="202">
        <f t="shared" si="3"/>
        <v>5759460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4553509</v>
      </c>
      <c r="I23" s="158"/>
      <c r="J23" s="203">
        <f t="shared" si="2"/>
        <v>4553509</v>
      </c>
      <c r="K23" s="157">
        <v>5759460</v>
      </c>
      <c r="L23" s="158"/>
      <c r="M23" s="203">
        <f t="shared" si="3"/>
        <v>5759460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81030131</v>
      </c>
      <c r="I24" s="209">
        <f>I25+I26</f>
        <v>60613539</v>
      </c>
      <c r="J24" s="202">
        <f t="shared" si="2"/>
        <v>141643670</v>
      </c>
      <c r="K24" s="208">
        <f>K25+K26</f>
        <v>71989978</v>
      </c>
      <c r="L24" s="209">
        <f>L25+L26</f>
        <v>57268957</v>
      </c>
      <c r="M24" s="202">
        <f t="shared" si="3"/>
        <v>129258935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25746492</v>
      </c>
      <c r="I25" s="158">
        <v>29189864</v>
      </c>
      <c r="J25" s="203">
        <f t="shared" si="2"/>
        <v>54936356</v>
      </c>
      <c r="K25" s="157">
        <v>23827056</v>
      </c>
      <c r="L25" s="158">
        <v>34650693</v>
      </c>
      <c r="M25" s="203">
        <f t="shared" si="3"/>
        <v>58477749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55283639</v>
      </c>
      <c r="I26" s="158">
        <v>31423675</v>
      </c>
      <c r="J26" s="203">
        <f t="shared" si="2"/>
        <v>86707314</v>
      </c>
      <c r="K26" s="157">
        <v>48162922</v>
      </c>
      <c r="L26" s="158">
        <v>22618264</v>
      </c>
      <c r="M26" s="203">
        <f t="shared" si="3"/>
        <v>70781186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14152932</v>
      </c>
      <c r="I27" s="209">
        <f>I28+I31+I34</f>
        <v>0</v>
      </c>
      <c r="J27" s="202">
        <f t="shared" si="2"/>
        <v>14152932</v>
      </c>
      <c r="K27" s="208">
        <f>K28+K31+K34</f>
        <v>12697633</v>
      </c>
      <c r="L27" s="209">
        <f>L28+L31+L34</f>
        <v>0</v>
      </c>
      <c r="M27" s="202">
        <f t="shared" si="3"/>
        <v>12697633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226274</v>
      </c>
      <c r="I28" s="211">
        <f>I29+I30</f>
        <v>0</v>
      </c>
      <c r="J28" s="203">
        <f t="shared" si="2"/>
        <v>226274</v>
      </c>
      <c r="K28" s="210">
        <f>K29+K30</f>
        <v>35664</v>
      </c>
      <c r="L28" s="211">
        <f>L29+L30</f>
        <v>0</v>
      </c>
      <c r="M28" s="203">
        <f t="shared" si="3"/>
        <v>35664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234245</v>
      </c>
      <c r="I29" s="161"/>
      <c r="J29" s="203">
        <f t="shared" si="2"/>
        <v>234245</v>
      </c>
      <c r="K29" s="147">
        <v>41301</v>
      </c>
      <c r="L29" s="161"/>
      <c r="M29" s="203">
        <f t="shared" si="3"/>
        <v>41301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-7971</v>
      </c>
      <c r="I30" s="163"/>
      <c r="J30" s="203">
        <f t="shared" si="2"/>
        <v>-7971</v>
      </c>
      <c r="K30" s="162">
        <v>-5637</v>
      </c>
      <c r="L30" s="163"/>
      <c r="M30" s="203">
        <f t="shared" si="3"/>
        <v>-5637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2347189</v>
      </c>
      <c r="I31" s="211">
        <f>I32+I33</f>
        <v>0</v>
      </c>
      <c r="J31" s="203">
        <f t="shared" si="2"/>
        <v>2347189</v>
      </c>
      <c r="K31" s="212">
        <f>K32+K33</f>
        <v>107449</v>
      </c>
      <c r="L31" s="211">
        <f>L32+L33</f>
        <v>0</v>
      </c>
      <c r="M31" s="203">
        <f t="shared" si="3"/>
        <v>107449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2633797</v>
      </c>
      <c r="I32" s="161"/>
      <c r="J32" s="203">
        <f t="shared" si="2"/>
        <v>2633797</v>
      </c>
      <c r="K32" s="147">
        <v>145518</v>
      </c>
      <c r="L32" s="161"/>
      <c r="M32" s="203">
        <f t="shared" si="3"/>
        <v>145518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-286608</v>
      </c>
      <c r="I33" s="163"/>
      <c r="J33" s="203">
        <f t="shared" si="2"/>
        <v>-286608</v>
      </c>
      <c r="K33" s="162">
        <v>-38069</v>
      </c>
      <c r="L33" s="163"/>
      <c r="M33" s="203">
        <f t="shared" si="3"/>
        <v>-38069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11579469</v>
      </c>
      <c r="I34" s="211">
        <f>I35+I36</f>
        <v>0</v>
      </c>
      <c r="J34" s="203">
        <f t="shared" si="2"/>
        <v>11579469</v>
      </c>
      <c r="K34" s="210">
        <f>K35+K36</f>
        <v>12554520</v>
      </c>
      <c r="L34" s="211">
        <f>L35+L36</f>
        <v>0</v>
      </c>
      <c r="M34" s="203">
        <f t="shared" si="3"/>
        <v>12554520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20135585</v>
      </c>
      <c r="I35" s="161"/>
      <c r="J35" s="203">
        <f t="shared" si="2"/>
        <v>20135585</v>
      </c>
      <c r="K35" s="147">
        <v>26064789</v>
      </c>
      <c r="L35" s="161"/>
      <c r="M35" s="203">
        <f t="shared" si="3"/>
        <v>26064789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-8556116</v>
      </c>
      <c r="I36" s="163"/>
      <c r="J36" s="203">
        <f t="shared" si="2"/>
        <v>-8556116</v>
      </c>
      <c r="K36" s="162">
        <v>-13510269</v>
      </c>
      <c r="L36" s="163"/>
      <c r="M36" s="203">
        <f t="shared" si="3"/>
        <v>-13510269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1070932</v>
      </c>
      <c r="I37" s="209">
        <f>I38+I39+I40</f>
        <v>549800</v>
      </c>
      <c r="J37" s="202">
        <f t="shared" si="2"/>
        <v>1620732</v>
      </c>
      <c r="K37" s="208">
        <f>K38+K39+K40</f>
        <v>921011</v>
      </c>
      <c r="L37" s="209">
        <f>L38+L39+L40</f>
        <v>448728</v>
      </c>
      <c r="M37" s="202">
        <f t="shared" si="3"/>
        <v>1369739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924360</v>
      </c>
      <c r="I38" s="158">
        <v>440193</v>
      </c>
      <c r="J38" s="203">
        <f t="shared" si="2"/>
        <v>1364553</v>
      </c>
      <c r="K38" s="157">
        <v>756526</v>
      </c>
      <c r="L38" s="158">
        <v>347892</v>
      </c>
      <c r="M38" s="203">
        <f t="shared" si="3"/>
        <v>1104418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146572</v>
      </c>
      <c r="I39" s="158">
        <v>0</v>
      </c>
      <c r="J39" s="203">
        <f t="shared" si="2"/>
        <v>146572</v>
      </c>
      <c r="K39" s="157">
        <v>164485</v>
      </c>
      <c r="L39" s="158"/>
      <c r="M39" s="203">
        <f t="shared" si="3"/>
        <v>164485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0</v>
      </c>
      <c r="I40" s="158">
        <v>109607</v>
      </c>
      <c r="J40" s="203">
        <f t="shared" si="2"/>
        <v>109607</v>
      </c>
      <c r="K40" s="157"/>
      <c r="L40" s="158">
        <v>100836</v>
      </c>
      <c r="M40" s="203">
        <f t="shared" si="3"/>
        <v>100836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6688080</v>
      </c>
      <c r="I44" s="155">
        <v>7856250</v>
      </c>
      <c r="J44" s="202">
        <f t="shared" si="2"/>
        <v>14544330</v>
      </c>
      <c r="K44" s="154">
        <v>6538812</v>
      </c>
      <c r="L44" s="155">
        <v>5072380</v>
      </c>
      <c r="M44" s="202">
        <f t="shared" si="3"/>
        <v>11611192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409536</v>
      </c>
      <c r="I45" s="155">
        <v>538842</v>
      </c>
      <c r="J45" s="202">
        <f t="shared" si="2"/>
        <v>948378</v>
      </c>
      <c r="K45" s="154">
        <v>368086</v>
      </c>
      <c r="L45" s="155">
        <v>373588</v>
      </c>
      <c r="M45" s="202">
        <f t="shared" si="3"/>
        <v>741674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/>
      <c r="I50" s="158"/>
      <c r="J50" s="203">
        <f t="shared" si="2"/>
        <v>0</v>
      </c>
      <c r="K50" s="157"/>
      <c r="L50" s="158"/>
      <c r="M50" s="203">
        <f t="shared" si="3"/>
        <v>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3131030</v>
      </c>
      <c r="I55" s="209">
        <f>I56+I57</f>
        <v>0</v>
      </c>
      <c r="J55" s="202">
        <f t="shared" si="2"/>
        <v>3131030</v>
      </c>
      <c r="K55" s="208">
        <f>K56+K57</f>
        <v>2994023</v>
      </c>
      <c r="L55" s="209">
        <f>L56+L57</f>
        <v>0</v>
      </c>
      <c r="M55" s="202">
        <f t="shared" si="3"/>
        <v>2994023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5998881</v>
      </c>
      <c r="I56" s="158"/>
      <c r="J56" s="203">
        <f t="shared" si="2"/>
        <v>5998881</v>
      </c>
      <c r="K56" s="157">
        <v>5529236</v>
      </c>
      <c r="L56" s="158"/>
      <c r="M56" s="203">
        <f t="shared" si="3"/>
        <v>5529236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-2867851</v>
      </c>
      <c r="I57" s="158"/>
      <c r="J57" s="203">
        <f t="shared" si="2"/>
        <v>-2867851</v>
      </c>
      <c r="K57" s="157">
        <v>-2535213</v>
      </c>
      <c r="L57" s="158"/>
      <c r="M57" s="203">
        <f t="shared" si="3"/>
        <v>-2535213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2665578</v>
      </c>
      <c r="I58" s="155">
        <v>221264</v>
      </c>
      <c r="J58" s="202">
        <f t="shared" si="2"/>
        <v>2886842</v>
      </c>
      <c r="K58" s="154">
        <v>3001612</v>
      </c>
      <c r="L58" s="155">
        <v>17406</v>
      </c>
      <c r="M58" s="202">
        <f t="shared" si="3"/>
        <v>3019018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120316012</v>
      </c>
      <c r="I60" s="215">
        <f>I58+I55+I52+I49+I46+I45+I44+I41+I37+I27+I24+I19+I13+I9</f>
        <v>95813331</v>
      </c>
      <c r="J60" s="207">
        <f>H60+I60</f>
        <v>216129343</v>
      </c>
      <c r="K60" s="214">
        <f>K58+K55+K52+K49+K46+K45+K44+K41+K37+K27+K24+K19+K13+K9</f>
        <v>116224780</v>
      </c>
      <c r="L60" s="215">
        <f>L58+L55+L52+L49+L46+L45+L44+L41+L37+L27+L24+L19+L13+L9</f>
        <v>71790777</v>
      </c>
      <c r="M60" s="207">
        <f>K60+L60</f>
        <v>188015557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3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8" t="str">
        <f>Aktifler!F3</f>
        <v>ŞEKERBANK (KIBRIS) LİMİTED</v>
      </c>
      <c r="G3" s="258"/>
      <c r="H3" s="258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8" t="s">
        <v>226</v>
      </c>
      <c r="G4" s="258"/>
      <c r="H4" s="258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9" t="s">
        <v>228</v>
      </c>
      <c r="G5" s="259"/>
      <c r="H5" s="259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60" t="s">
        <v>0</v>
      </c>
      <c r="I6" s="257"/>
      <c r="J6" s="257"/>
      <c r="K6" s="260" t="s">
        <v>1</v>
      </c>
      <c r="L6" s="254"/>
      <c r="M6" s="254"/>
      <c r="N6" s="132"/>
    </row>
    <row r="7" spans="2:14" ht="22.5" customHeight="1" thickBot="1">
      <c r="B7" s="108"/>
      <c r="C7" s="261" t="s">
        <v>51</v>
      </c>
      <c r="D7" s="256"/>
      <c r="E7" s="110"/>
      <c r="F7" s="110"/>
      <c r="G7" s="109" t="s">
        <v>164</v>
      </c>
      <c r="H7" s="110"/>
      <c r="I7" s="218" t="str">
        <f>Aktifler!I7</f>
        <v>(31/12/2015)</v>
      </c>
      <c r="J7" s="133"/>
      <c r="K7" s="110"/>
      <c r="L7" s="218" t="str">
        <f>Aktifler!L7</f>
        <v>(31/12/2014)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81297860</v>
      </c>
      <c r="I9" s="94">
        <f>I10+I11+I12+I13+I14+I15</f>
        <v>103781118</v>
      </c>
      <c r="J9" s="82">
        <f aca="true" t="shared" si="0" ref="J9:J57">H9+I9</f>
        <v>185078978</v>
      </c>
      <c r="K9" s="93">
        <f>K10+K11+K12+K13+K14+K15</f>
        <v>85073038</v>
      </c>
      <c r="L9" s="94">
        <f>L10+L11+L12+L13+L14+L15</f>
        <v>77043548</v>
      </c>
      <c r="M9" s="82">
        <f aca="true" t="shared" si="1" ref="M9:M57">K9+L9</f>
        <v>162116586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67102790</v>
      </c>
      <c r="I10" s="67">
        <v>41548998</v>
      </c>
      <c r="J10" s="83">
        <f t="shared" si="0"/>
        <v>108651788</v>
      </c>
      <c r="K10" s="66">
        <v>64498729</v>
      </c>
      <c r="L10" s="67">
        <v>30196407</v>
      </c>
      <c r="M10" s="83">
        <f t="shared" si="1"/>
        <v>94695136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9549975</v>
      </c>
      <c r="I11" s="67">
        <v>44314360</v>
      </c>
      <c r="J11" s="83">
        <f t="shared" si="0"/>
        <v>53864335</v>
      </c>
      <c r="K11" s="66">
        <v>14059551</v>
      </c>
      <c r="L11" s="67">
        <v>38204755</v>
      </c>
      <c r="M11" s="83">
        <f t="shared" si="1"/>
        <v>52264306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4265477</v>
      </c>
      <c r="I12" s="67">
        <v>7368923</v>
      </c>
      <c r="J12" s="83">
        <f t="shared" si="0"/>
        <v>11634400</v>
      </c>
      <c r="K12" s="66">
        <v>3967382</v>
      </c>
      <c r="L12" s="67">
        <v>4482419</v>
      </c>
      <c r="M12" s="83">
        <f t="shared" si="1"/>
        <v>8449801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377033</v>
      </c>
      <c r="I13" s="67">
        <v>65</v>
      </c>
      <c r="J13" s="83">
        <f t="shared" si="0"/>
        <v>377098</v>
      </c>
      <c r="K13" s="66">
        <v>89530</v>
      </c>
      <c r="L13" s="67">
        <v>1494</v>
      </c>
      <c r="M13" s="83">
        <f t="shared" si="1"/>
        <v>91024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2585</v>
      </c>
      <c r="I14" s="67">
        <v>10548772</v>
      </c>
      <c r="J14" s="83">
        <f t="shared" si="0"/>
        <v>10551357</v>
      </c>
      <c r="K14" s="66">
        <v>2457846</v>
      </c>
      <c r="L14" s="67">
        <v>4158473</v>
      </c>
      <c r="M14" s="83">
        <f t="shared" si="1"/>
        <v>6616319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4000000</v>
      </c>
      <c r="I17" s="96">
        <f>I18+I19</f>
        <v>0</v>
      </c>
      <c r="J17" s="85">
        <f t="shared" si="0"/>
        <v>4000000</v>
      </c>
      <c r="K17" s="95">
        <f>K18+K19</f>
        <v>1000000</v>
      </c>
      <c r="L17" s="96">
        <f>L18+L19</f>
        <v>1163450</v>
      </c>
      <c r="M17" s="85">
        <f t="shared" si="1"/>
        <v>2163450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4000000</v>
      </c>
      <c r="I18" s="67">
        <v>0</v>
      </c>
      <c r="J18" s="83">
        <f t="shared" si="0"/>
        <v>4000000</v>
      </c>
      <c r="K18" s="66">
        <v>1000000</v>
      </c>
      <c r="L18" s="67">
        <v>1163450</v>
      </c>
      <c r="M18" s="83">
        <f t="shared" si="1"/>
        <v>2163450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495293</v>
      </c>
      <c r="I28" s="94">
        <f>I29+I30+I31</f>
        <v>935439</v>
      </c>
      <c r="J28" s="82">
        <f t="shared" si="0"/>
        <v>1430732</v>
      </c>
      <c r="K28" s="93">
        <f>K29+K30+K31</f>
        <v>644653</v>
      </c>
      <c r="L28" s="94">
        <f>L29+L30+L31</f>
        <v>825013</v>
      </c>
      <c r="M28" s="82">
        <f t="shared" si="1"/>
        <v>1469666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483043</v>
      </c>
      <c r="I29" s="67">
        <v>496538</v>
      </c>
      <c r="J29" s="83">
        <f t="shared" si="0"/>
        <v>979581</v>
      </c>
      <c r="K29" s="66">
        <v>642465</v>
      </c>
      <c r="L29" s="67">
        <v>796458</v>
      </c>
      <c r="M29" s="83">
        <f t="shared" si="1"/>
        <v>1438923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12250</v>
      </c>
      <c r="I30" s="67"/>
      <c r="J30" s="83">
        <f t="shared" si="0"/>
        <v>12250</v>
      </c>
      <c r="K30" s="66">
        <v>2188</v>
      </c>
      <c r="L30" s="67">
        <v>1004</v>
      </c>
      <c r="M30" s="83">
        <f t="shared" si="1"/>
        <v>3192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/>
      <c r="I31" s="67">
        <v>438901</v>
      </c>
      <c r="J31" s="83">
        <f t="shared" si="0"/>
        <v>438901</v>
      </c>
      <c r="K31" s="66"/>
      <c r="L31" s="67">
        <v>27551</v>
      </c>
      <c r="M31" s="83">
        <f t="shared" si="1"/>
        <v>27551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302731</v>
      </c>
      <c r="I35" s="64">
        <v>15647</v>
      </c>
      <c r="J35" s="82">
        <f t="shared" si="0"/>
        <v>318378</v>
      </c>
      <c r="K35" s="63">
        <v>265271</v>
      </c>
      <c r="L35" s="64">
        <v>8887</v>
      </c>
      <c r="M35" s="82">
        <f t="shared" si="1"/>
        <v>274158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469889</v>
      </c>
      <c r="I37" s="64">
        <v>215866</v>
      </c>
      <c r="J37" s="82">
        <f t="shared" si="0"/>
        <v>685755</v>
      </c>
      <c r="K37" s="63">
        <v>312486</v>
      </c>
      <c r="L37" s="64">
        <v>168869</v>
      </c>
      <c r="M37" s="82">
        <f t="shared" si="1"/>
        <v>481355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1589489</v>
      </c>
      <c r="I38" s="94">
        <f>I39+I40+I41+I42</f>
        <v>640637</v>
      </c>
      <c r="J38" s="82">
        <f t="shared" si="0"/>
        <v>2230126</v>
      </c>
      <c r="K38" s="93">
        <f>K39+K40+K41+K42</f>
        <v>1334568</v>
      </c>
      <c r="L38" s="94">
        <f>L39+L40+L41+L42</f>
        <v>568455</v>
      </c>
      <c r="M38" s="82">
        <f t="shared" si="1"/>
        <v>1903023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890428</v>
      </c>
      <c r="I40" s="67">
        <v>585380</v>
      </c>
      <c r="J40" s="83">
        <f t="shared" si="0"/>
        <v>1475808</v>
      </c>
      <c r="K40" s="66">
        <v>745073</v>
      </c>
      <c r="L40" s="67">
        <v>522130</v>
      </c>
      <c r="M40" s="83">
        <f t="shared" si="1"/>
        <v>1267203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677911</v>
      </c>
      <c r="I41" s="67"/>
      <c r="J41" s="83">
        <f t="shared" si="0"/>
        <v>677911</v>
      </c>
      <c r="K41" s="66">
        <v>573345</v>
      </c>
      <c r="L41" s="67"/>
      <c r="M41" s="83">
        <f t="shared" si="1"/>
        <v>573345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21150</v>
      </c>
      <c r="I42" s="67">
        <v>55257</v>
      </c>
      <c r="J42" s="83">
        <f t="shared" si="0"/>
        <v>76407</v>
      </c>
      <c r="K42" s="66">
        <v>16150</v>
      </c>
      <c r="L42" s="67">
        <v>46325</v>
      </c>
      <c r="M42" s="83">
        <f t="shared" si="1"/>
        <v>62475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1531943</v>
      </c>
      <c r="I43" s="64">
        <v>248983</v>
      </c>
      <c r="J43" s="82">
        <f t="shared" si="0"/>
        <v>1780926</v>
      </c>
      <c r="K43" s="63">
        <v>1159130</v>
      </c>
      <c r="L43" s="64">
        <v>51709</v>
      </c>
      <c r="M43" s="82">
        <f t="shared" si="1"/>
        <v>1210839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18396480</v>
      </c>
      <c r="I44" s="94">
        <f>I45+I48+I52+I53+I54+I55</f>
        <v>0</v>
      </c>
      <c r="J44" s="82">
        <f t="shared" si="0"/>
        <v>18396480</v>
      </c>
      <c r="K44" s="93">
        <f>K45+K48+K52+K53+K54+K55</f>
        <v>16604626</v>
      </c>
      <c r="L44" s="94">
        <f>L45+L48+L52+L53+L54+L55</f>
        <v>0</v>
      </c>
      <c r="M44" s="82">
        <f t="shared" si="1"/>
        <v>16604626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21550000</v>
      </c>
      <c r="I45" s="98">
        <f>I46+I47</f>
        <v>0</v>
      </c>
      <c r="J45" s="83">
        <f t="shared" si="0"/>
        <v>21550000</v>
      </c>
      <c r="K45" s="97">
        <f>K46+K47</f>
        <v>21550000</v>
      </c>
      <c r="L45" s="98">
        <f>L46+L47</f>
        <v>0</v>
      </c>
      <c r="M45" s="83">
        <f t="shared" si="1"/>
        <v>21550000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21550000</v>
      </c>
      <c r="I46" s="73"/>
      <c r="J46" s="83">
        <f t="shared" si="0"/>
        <v>21550000</v>
      </c>
      <c r="K46" s="72">
        <v>21550000</v>
      </c>
      <c r="L46" s="73"/>
      <c r="M46" s="83">
        <f t="shared" si="1"/>
        <v>21550000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/>
      <c r="I47" s="71"/>
      <c r="J47" s="83">
        <f t="shared" si="0"/>
        <v>0</v>
      </c>
      <c r="K47" s="70"/>
      <c r="L47" s="71"/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1259325</v>
      </c>
      <c r="I48" s="98">
        <f>I49+I50+I51</f>
        <v>0</v>
      </c>
      <c r="J48" s="83">
        <f t="shared" si="0"/>
        <v>1259325</v>
      </c>
      <c r="K48" s="97">
        <f>K49+K50+K51</f>
        <v>1080139</v>
      </c>
      <c r="L48" s="98">
        <f>L49+L50+L51</f>
        <v>0</v>
      </c>
      <c r="M48" s="83">
        <f t="shared" si="1"/>
        <v>1080139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1259325</v>
      </c>
      <c r="I49" s="75"/>
      <c r="J49" s="83">
        <f t="shared" si="0"/>
        <v>1259325</v>
      </c>
      <c r="K49" s="74">
        <v>1080139</v>
      </c>
      <c r="L49" s="75"/>
      <c r="M49" s="83">
        <f t="shared" si="1"/>
        <v>1080139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40978</v>
      </c>
      <c r="I52" s="67"/>
      <c r="J52" s="83">
        <f t="shared" si="0"/>
        <v>40978</v>
      </c>
      <c r="K52" s="66">
        <v>40978</v>
      </c>
      <c r="L52" s="67"/>
      <c r="M52" s="83">
        <f t="shared" si="1"/>
        <v>40978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-4453823</v>
      </c>
      <c r="I55" s="98">
        <f>I56+I57</f>
        <v>0</v>
      </c>
      <c r="J55" s="83">
        <f t="shared" si="0"/>
        <v>-4453823</v>
      </c>
      <c r="K55" s="97">
        <f>K56+K57</f>
        <v>-6066491</v>
      </c>
      <c r="L55" s="98">
        <f>L56+L57</f>
        <v>0</v>
      </c>
      <c r="M55" s="83">
        <f t="shared" si="1"/>
        <v>-6066491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-4453823</v>
      </c>
      <c r="I57" s="77"/>
      <c r="J57" s="83">
        <f t="shared" si="0"/>
        <v>-4453823</v>
      </c>
      <c r="K57" s="76">
        <v>-6066491</v>
      </c>
      <c r="L57" s="77"/>
      <c r="M57" s="83">
        <f t="shared" si="1"/>
        <v>-6066491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2207968</v>
      </c>
      <c r="I58" s="94">
        <f>I59+I60</f>
        <v>0</v>
      </c>
      <c r="J58" s="82">
        <f>H58+I58</f>
        <v>2207968</v>
      </c>
      <c r="K58" s="93">
        <f>K59+K60</f>
        <v>1791854</v>
      </c>
      <c r="L58" s="94">
        <f>L59+L60</f>
        <v>0</v>
      </c>
      <c r="M58" s="82">
        <f>K58+L58</f>
        <v>1791854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2207968</v>
      </c>
      <c r="I59" s="67"/>
      <c r="J59" s="83">
        <f>H59+I59</f>
        <v>2207968</v>
      </c>
      <c r="K59" s="66">
        <v>1791854</v>
      </c>
      <c r="L59" s="67"/>
      <c r="M59" s="83">
        <f>K59+L59</f>
        <v>1791854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/>
      <c r="I60" s="67"/>
      <c r="J60" s="83">
        <f>H60+I60</f>
        <v>0</v>
      </c>
      <c r="K60" s="66"/>
      <c r="L60" s="67"/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110291653</v>
      </c>
      <c r="I62" s="100">
        <f>I58+I44+I43+I38+I37+I36+I35+I32+I28+I24+I23+I17+I16+I9</f>
        <v>105837690</v>
      </c>
      <c r="J62" s="89">
        <f>H62+I62</f>
        <v>216129343</v>
      </c>
      <c r="K62" s="99">
        <f>K58+K44+K43+K38+K37+K36+K35+K32+K28+K24+K17+K16+K9+K23</f>
        <v>108185626</v>
      </c>
      <c r="L62" s="100">
        <f>L58+L44+L43+L38+L37+L36+L35+L32+L28+L24+L23+L17+L16+L9</f>
        <v>79829931</v>
      </c>
      <c r="M62" s="89">
        <f>K62+L62</f>
        <v>188015557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4742560</v>
      </c>
      <c r="I66" s="80">
        <v>11693115</v>
      </c>
      <c r="J66" s="90">
        <f>H66+I66</f>
        <v>16435675</v>
      </c>
      <c r="K66" s="79">
        <v>3446773</v>
      </c>
      <c r="L66" s="80">
        <v>18083445</v>
      </c>
      <c r="M66" s="90">
        <f>K66+L66</f>
        <v>21530218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32775473</v>
      </c>
      <c r="I67" s="80"/>
      <c r="J67" s="90">
        <f>H67+I67</f>
        <v>32775473</v>
      </c>
      <c r="K67" s="79">
        <v>27064407</v>
      </c>
      <c r="L67" s="80"/>
      <c r="M67" s="90">
        <f>K67+L67</f>
        <v>27064407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10286840</v>
      </c>
      <c r="I68" s="80">
        <v>9672544</v>
      </c>
      <c r="J68" s="90">
        <f>H68+I68</f>
        <v>19959384</v>
      </c>
      <c r="K68" s="79">
        <v>10571407</v>
      </c>
      <c r="L68" s="80">
        <v>10370784</v>
      </c>
      <c r="M68" s="90">
        <f>K68+L68</f>
        <v>20942191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390210775</v>
      </c>
      <c r="I69" s="81">
        <v>522818738</v>
      </c>
      <c r="J69" s="91">
        <f>H69+I69</f>
        <v>913029513</v>
      </c>
      <c r="K69" s="79">
        <v>438156122</v>
      </c>
      <c r="L69" s="81">
        <v>455127261</v>
      </c>
      <c r="M69" s="91">
        <f>K69+L69</f>
        <v>893283383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438015648</v>
      </c>
      <c r="I70" s="100">
        <f>I66+I67+I68+I69</f>
        <v>544184397</v>
      </c>
      <c r="J70" s="92">
        <f>H70+I70</f>
        <v>982200045</v>
      </c>
      <c r="K70" s="99">
        <f>K66+K67+K68+K69</f>
        <v>479238709</v>
      </c>
      <c r="L70" s="100">
        <f>L66+L67+L68+L69</f>
        <v>483581490</v>
      </c>
      <c r="M70" s="89">
        <f>K70+L70</f>
        <v>962820199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H46" sqref="H46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62" t="str">
        <f>Pasifler!F3</f>
        <v>ŞEKERBANK (KIBRIS) LİMİTED</v>
      </c>
      <c r="E4" s="263"/>
      <c r="F4" s="263"/>
      <c r="G4" s="40"/>
      <c r="H4" s="11"/>
      <c r="I4" s="11"/>
      <c r="J4" s="9"/>
    </row>
    <row r="5" spans="2:10" ht="15.75">
      <c r="B5" s="38"/>
      <c r="C5" s="39"/>
      <c r="D5" s="264" t="s">
        <v>227</v>
      </c>
      <c r="E5" s="264"/>
      <c r="F5" s="264"/>
      <c r="G5" s="41"/>
      <c r="H5" s="11"/>
      <c r="I5" s="11"/>
      <c r="J5" s="9"/>
    </row>
    <row r="6" spans="2:10" ht="15.75">
      <c r="B6" s="38"/>
      <c r="C6" s="39"/>
      <c r="D6" s="265" t="s">
        <v>228</v>
      </c>
      <c r="E6" s="265"/>
      <c r="F6" s="265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(31/12/2015)</v>
      </c>
      <c r="I8" s="218" t="str">
        <f>Aktifler!L7</f>
        <v>(31/12/2014)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19742774</v>
      </c>
      <c r="I10" s="56">
        <f>I11+I19+I20+I25+I28</f>
        <v>16834530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18137735</v>
      </c>
      <c r="I11" s="57">
        <f>I12+I15+I18</f>
        <v>15333387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12699802</v>
      </c>
      <c r="I12" s="58">
        <f>I13+I14</f>
        <v>11371712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3611136</v>
      </c>
      <c r="I13" s="18">
        <v>3292487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9088666</v>
      </c>
      <c r="I14" s="18">
        <v>8079225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4569781</v>
      </c>
      <c r="I15" s="58">
        <f>I16+I17</f>
        <v>3687690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1873523</v>
      </c>
      <c r="I16" s="18">
        <v>1749197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2696258</v>
      </c>
      <c r="I17" s="18">
        <v>1938493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868152</v>
      </c>
      <c r="I18" s="17">
        <v>273985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273065</v>
      </c>
      <c r="I19" s="16">
        <v>243465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536745</v>
      </c>
      <c r="I20" s="57">
        <f>I21+I22+I23+I24</f>
        <v>737138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441662</v>
      </c>
      <c r="I21" s="19">
        <v>509269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73805</v>
      </c>
      <c r="I22" s="19">
        <v>214349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21278</v>
      </c>
      <c r="I23" s="19">
        <v>13520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269351</v>
      </c>
      <c r="I25" s="57">
        <f>I26+I27</f>
        <v>254889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220162</v>
      </c>
      <c r="I26" s="19">
        <v>165790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49189</v>
      </c>
      <c r="I27" s="19">
        <v>89099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525878</v>
      </c>
      <c r="I28" s="16">
        <v>265651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10549909</v>
      </c>
      <c r="I30" s="56">
        <f>I31+I37+I44+I45+I50+I51</f>
        <v>8907315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7313760</v>
      </c>
      <c r="I31" s="57">
        <f>I32+I33+I34+I35+I36</f>
        <v>6716192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5781076</v>
      </c>
      <c r="I32" s="19">
        <v>5508565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1058404</v>
      </c>
      <c r="I33" s="19">
        <v>799932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270988</v>
      </c>
      <c r="I34" s="19">
        <v>391144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5841</v>
      </c>
      <c r="I35" s="19">
        <v>3771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197451</v>
      </c>
      <c r="I36" s="19">
        <v>12780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3042405</v>
      </c>
      <c r="I37" s="57">
        <f>I38+I39+I40+I41+I42+I43</f>
        <v>2141997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1302470</v>
      </c>
      <c r="I38" s="19">
        <v>1005244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1154170</v>
      </c>
      <c r="I39" s="19">
        <v>906927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240894</v>
      </c>
      <c r="I40" s="19">
        <v>95070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1</v>
      </c>
      <c r="I41" s="19">
        <v>29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344870</v>
      </c>
      <c r="I42" s="19">
        <v>134727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172598</v>
      </c>
      <c r="I45" s="57">
        <f>I46+I47+I48+I49</f>
        <v>47875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172598</v>
      </c>
      <c r="I46" s="19">
        <v>47875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/>
      <c r="I48" s="19"/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21146</v>
      </c>
      <c r="I51" s="16">
        <v>1251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9192865</v>
      </c>
      <c r="I53" s="60">
        <f>I10-I30</f>
        <v>7927215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20111135</v>
      </c>
      <c r="I55" s="56">
        <f>I56+I60+I61+I62+I63+I64</f>
        <v>13807596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3124093</v>
      </c>
      <c r="I56" s="57">
        <f>I57+I58+I59</f>
        <v>2990973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741198</v>
      </c>
      <c r="I57" s="19">
        <v>753516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304604</v>
      </c>
      <c r="I58" s="19">
        <v>442025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2078291</v>
      </c>
      <c r="I59" s="19">
        <v>1795432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14852149</v>
      </c>
      <c r="I61" s="16">
        <v>9064227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2134893</v>
      </c>
      <c r="I64" s="16">
        <v>1752396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26418121</v>
      </c>
      <c r="I66" s="56">
        <f>I67+I71+I72+I73+I74+I75+I76+I77+I78+I79+I80+I81</f>
        <v>19369612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116503</v>
      </c>
      <c r="I67" s="57">
        <f>I68+I69+I70</f>
        <v>159357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116503</v>
      </c>
      <c r="I70" s="19">
        <v>159357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/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15296660</v>
      </c>
      <c r="I72" s="16">
        <v>9566653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5327990</v>
      </c>
      <c r="I73" s="16">
        <v>4618469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107247</v>
      </c>
      <c r="I75" s="16">
        <v>50276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744193</v>
      </c>
      <c r="I76" s="16">
        <v>597366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130769</v>
      </c>
      <c r="I77" s="16">
        <v>284103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562574</v>
      </c>
      <c r="I79" s="16">
        <v>650956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1342481</v>
      </c>
      <c r="I80" s="16">
        <v>1202383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2789704</v>
      </c>
      <c r="I81" s="16">
        <v>2240049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-6306986</v>
      </c>
      <c r="I83" s="59">
        <f>I55-I66</f>
        <v>-5562016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2885879</v>
      </c>
      <c r="I85" s="22">
        <f>I53+I83</f>
        <v>2365199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677911</v>
      </c>
      <c r="I87" s="15">
        <v>573345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2207968</v>
      </c>
      <c r="I89" s="59">
        <f>I85-I87</f>
        <v>1791854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2015-12-07T13:27:49Z</cp:lastPrinted>
  <dcterms:created xsi:type="dcterms:W3CDTF">1998-01-12T17:06:50Z</dcterms:created>
  <dcterms:modified xsi:type="dcterms:W3CDTF">2016-09-29T09:04:37Z</dcterms:modified>
  <cp:category/>
  <cp:version/>
  <cp:contentType/>
  <cp:contentStatus/>
</cp:coreProperties>
</file>