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2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<sst xmlns="http://schemas.openxmlformats.org/spreadsheetml/2006/main" count="375" uniqueCount="232">
  <si>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</si>
  <si>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</si>
  <si>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</si>
  <si>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</si>
  <si>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</si>
  <si>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</si>
  <si>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</si>
  <si>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</si>
  <si>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</si>
  <si>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</si>
  <si>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</si>
  <si>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</si>
  <si>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</si>
  <si>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</si>
  <si>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</si>
  <si>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</si>
  <si>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</si>
  <si>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</si>
  <si>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</si>
  <si>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</si>
  <si>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</si>
  <si>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</si>
  <si>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</si>
  <si>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</si>
  <si>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</si>
  <si>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</si>
  <si>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</si>
  <si>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</si>
  <si>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</si>
  <si>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</si>
  <si>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</si>
  <si>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</si>
  <si>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</si>
  <si>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</si>
  <si>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</si>
  <si>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</si>
  <si>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</si>
  <si>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</si>
  <si>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</si>
  <si>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</si>
  <si>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</si>
  <si>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</si>
  <si>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</si>
  <si>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</si>
  <si>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</si>
  <si>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</si>
  <si>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</si>
  <si>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</si>
  <si>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</si>
  <si>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</si>
  <si>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</si>
  <si>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</si>
  <si>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</si>
  <si>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</si>
  <si>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</si>
  <si>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</si>
  <si>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</si>
  <si>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</si>
  <si>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</si>
  <si>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</si>
  <si>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</si>
  <si>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</si>
  <si>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</si>
  <si>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</si>
  <si>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</si>
  <si>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</si>
  <si>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</si>
  <si>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</si>
  <si>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</si>
  <si>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</si>
  <si>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</si>
  <si>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</si>
  <si>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</si>
  <si>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</si>
  <si>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</si>
  <si>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</si>
  <si>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</si>
  <si>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</si>
  <si>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</si>
  <si>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</si>
  <si>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</si>
  <si>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</si>
  <si>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</si>
  <si>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</si>
  <si>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</si>
  <si>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</si>
  <si>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</si>
  <si>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</si>
  <si>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</si>
  <si>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</si>
  <si>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</si>
  <si>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</si>
  <si>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</si>
  <si>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</si>
  <si>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</si>
  <si>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</si>
  <si>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</si>
  <si>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</si>
  <si>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</si>
  <si>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</si>
  <si>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</si>
  <si>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</si>
  <si>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</si>
  <si>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</si>
  <si>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</si>
  <si>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</si>
  <si>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</si>
  <si>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</si>
  <si>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</si>
  <si>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</si>
  <si>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</si>
  <si>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</si>
  <si>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</si>
  <si>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</si>
  <si>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</si>
  <si>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</si>
  <si>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</si>
  <si>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</si>
  <si>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</si>
  <si>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</si>
  <si>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</si>
  <si>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</si>
  <si>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</si>
  <si>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</si>
  <si>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</si>
  <si>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</si>
  <si>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</si>
  <si>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</si>
  <si>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</si>
  <si>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</si>
  <si>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</si>
  <si>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</si>
  <si>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</si>
  <si>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</si>
  <si>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</si>
  <si>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</si>
  <si>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</si>
  <si>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</si>
  <si>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</si>
  <si>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</si>
  <si>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</si>
  <si>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</si>
  <si>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</si>
  <si>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</si>
  <si>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</si>
  <si>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</si>
  <si>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</si>
  <si>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</si>
  <si>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</si>
  <si>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</si>
  <si>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</si>
  <si>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</si>
  <si>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</si>
  <si>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</si>
  <si>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</si>
  <si>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</si>
  <si>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</si>
  <si>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</si>
  <si>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</si>
  <si>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</si>
  <si>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</si>
  <si>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</si>
  <si>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</si>
  <si>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</si>
  <si>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</si>
  <si>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</si>
  <si>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</si>
  <si>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</si>
  <si>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</si>
  <si>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</si>
  <si>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</si>
  <si>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</si>
  <si>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</si>
  <si>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</si>
  <si>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</si>
  <si>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</si>
  <si>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</si>
  <si>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</si>
  <si>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</si>
  <si>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</si>
  <si>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</si>
  <si>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</si>
  <si>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</si>
  <si>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</si>
  <si>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</si>
  <si>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</si>
  <si>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</si>
  <si>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</si>
  <si>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</si>
  <si>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</si>
  <si>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</si>
  <si>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</si>
  <si>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</si>
  <si>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</si>
  <si>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</si>
  <si>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</si>
  <si>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</si>
  <si>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</si>
  <si>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</si>
  <si>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</si>
  <si>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</si>
  <si>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</si>
  <si>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</si>
  <si>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</si>
  <si>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</si>
  <si>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</si>
  <si>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</si>
  <si>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</si>
  <si>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</si>
  <si>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</si>
  <si>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</si>
  <si>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</si>
  <si>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</si>
  <si>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</si>
  <si>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</si>
  <si>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</si>
  <si>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</si>
  <si>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</si>
  <si>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</si>
  <si>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</si>
  <si>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</si>
  <si>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</si>
  <si>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</si>
  <si>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</si>
  <si>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</si>
  <si>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</si>
  <si>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</si>
  <si>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</si>
  <si>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</si>
  <si>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KIBRIS VAKIFLAR BANKASI LTD.</t>
  </si>
  <si>
    <t>(31.12.2014)</t>
  </si>
  <si>
    <t>(31.12.2015)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</si>
</sst>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_ ;[Red]\-#,##0\ "/>
    <numFmt numFmtId="184" formatCode="#,##0.00_ ;[Red]\-#,##0.00\ "/>
    <numFmt numFmtId="185" formatCode="#,##0_ ;\-#,##0\ "/>
    <numFmt numFmtId="186" formatCode="[$-41F]dd\ mmmm\ yyyy\ dddd"/>
    <numFmt numFmtId="187" formatCode="#,##0\ _€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85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85" fontId="9" fillId="34" borderId="11" xfId="0" applyNumberFormat="1" applyFont="1" applyFill="1" applyBorder="1" applyAlignment="1" applyProtection="1">
      <alignment/>
      <protection locked="0"/>
    </xf>
    <xf numFmtId="185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85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85" fontId="9" fillId="33" borderId="14" xfId="0" applyNumberFormat="1" applyFont="1" applyFill="1" applyBorder="1" applyAlignment="1" applyProtection="1">
      <alignment horizontal="center"/>
      <protection locked="0"/>
    </xf>
    <xf numFmtId="185" fontId="10" fillId="33" borderId="15" xfId="0" applyNumberFormat="1" applyFont="1" applyFill="1" applyBorder="1" applyAlignment="1" applyProtection="1">
      <alignment/>
      <protection locked="0"/>
    </xf>
    <xf numFmtId="185" fontId="10" fillId="33" borderId="16" xfId="0" applyNumberFormat="1" applyFont="1" applyFill="1" applyBorder="1" applyAlignment="1" applyProtection="1">
      <alignment/>
      <protection locked="0"/>
    </xf>
    <xf numFmtId="185" fontId="10" fillId="33" borderId="17" xfId="0" applyNumberFormat="1" applyFont="1" applyFill="1" applyBorder="1" applyAlignment="1" applyProtection="1">
      <alignment/>
      <protection locked="0"/>
    </xf>
    <xf numFmtId="185" fontId="9" fillId="33" borderId="18" xfId="0" applyNumberFormat="1" applyFont="1" applyFill="1" applyBorder="1" applyAlignment="1" applyProtection="1">
      <alignment/>
      <protection locked="0"/>
    </xf>
    <xf numFmtId="185" fontId="9" fillId="33" borderId="17" xfId="0" applyNumberFormat="1" applyFont="1" applyFill="1" applyBorder="1" applyAlignment="1" applyProtection="1">
      <alignment/>
      <protection locked="0"/>
    </xf>
    <xf numFmtId="185" fontId="9" fillId="33" borderId="19" xfId="0" applyNumberFormat="1" applyFont="1" applyFill="1" applyBorder="1" applyAlignment="1" applyProtection="1">
      <alignment/>
      <protection locked="0"/>
    </xf>
    <xf numFmtId="185" fontId="9" fillId="33" borderId="20" xfId="0" applyNumberFormat="1" applyFont="1" applyFill="1" applyBorder="1" applyAlignment="1" applyProtection="1">
      <alignment/>
      <protection locked="0"/>
    </xf>
    <xf numFmtId="185" fontId="10" fillId="33" borderId="21" xfId="0" applyNumberFormat="1" applyFont="1" applyFill="1" applyBorder="1" applyAlignment="1" applyProtection="1">
      <alignment/>
      <protection locked="0"/>
    </xf>
    <xf numFmtId="185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 horizontal="center"/>
      <protection locked="0"/>
    </xf>
    <xf numFmtId="185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49" fontId="9" fillId="33" borderId="28" xfId="0" applyNumberFormat="1" applyFont="1" applyFill="1" applyBorder="1" applyAlignment="1" applyProtection="1">
      <alignment horizontal="center"/>
      <protection/>
    </xf>
    <xf numFmtId="0" fontId="9" fillId="33" borderId="29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30" xfId="0" applyFont="1" applyFill="1" applyBorder="1" applyAlignment="1" applyProtection="1">
      <alignment horizontal="center"/>
      <protection/>
    </xf>
    <xf numFmtId="0" fontId="9" fillId="33" borderId="31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0" fontId="9" fillId="33" borderId="20" xfId="0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9" fillId="33" borderId="28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9" fillId="33" borderId="32" xfId="0" applyFont="1" applyFill="1" applyBorder="1" applyAlignment="1" applyProtection="1">
      <alignment horizontal="center"/>
      <protection/>
    </xf>
    <xf numFmtId="0" fontId="9" fillId="33" borderId="33" xfId="0" applyFont="1" applyFill="1" applyBorder="1" applyAlignment="1" applyProtection="1">
      <alignment horizontal="center"/>
      <protection/>
    </xf>
    <xf numFmtId="0" fontId="10" fillId="34" borderId="34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85" fontId="10" fillId="33" borderId="15" xfId="0" applyNumberFormat="1" applyFont="1" applyFill="1" applyBorder="1" applyAlignment="1" applyProtection="1">
      <alignment/>
      <protection/>
    </xf>
    <xf numFmtId="185" fontId="10" fillId="33" borderId="16" xfId="0" applyNumberFormat="1" applyFont="1" applyFill="1" applyBorder="1" applyAlignment="1" applyProtection="1">
      <alignment/>
      <protection/>
    </xf>
    <xf numFmtId="185" fontId="10" fillId="33" borderId="17" xfId="0" applyNumberFormat="1" applyFont="1" applyFill="1" applyBorder="1" applyAlignment="1" applyProtection="1">
      <alignment/>
      <protection/>
    </xf>
    <xf numFmtId="185" fontId="10" fillId="33" borderId="21" xfId="0" applyNumberFormat="1" applyFont="1" applyFill="1" applyBorder="1" applyAlignment="1" applyProtection="1">
      <alignment/>
      <protection/>
    </xf>
    <xf numFmtId="185" fontId="10" fillId="33" borderId="32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85" fontId="10" fillId="33" borderId="35" xfId="0" applyNumberFormat="1" applyFont="1" applyFill="1" applyBorder="1" applyAlignment="1" applyProtection="1">
      <alignment/>
      <protection locked="0"/>
    </xf>
    <xf numFmtId="185" fontId="10" fillId="33" borderId="36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Alignment="1" applyProtection="1">
      <alignment/>
      <protection locked="0"/>
    </xf>
    <xf numFmtId="185" fontId="9" fillId="33" borderId="37" xfId="0" applyNumberFormat="1" applyFont="1" applyFill="1" applyBorder="1" applyAlignment="1" applyProtection="1">
      <alignment/>
      <protection locked="0"/>
    </xf>
    <xf numFmtId="185" fontId="9" fillId="33" borderId="38" xfId="0" applyNumberFormat="1" applyFont="1" applyFill="1" applyBorder="1" applyAlignment="1" applyProtection="1">
      <alignment/>
      <protection locked="0"/>
    </xf>
    <xf numFmtId="185" fontId="10" fillId="33" borderId="39" xfId="0" applyNumberFormat="1" applyFont="1" applyFill="1" applyBorder="1" applyAlignment="1" applyProtection="1">
      <alignment/>
      <protection locked="0"/>
    </xf>
    <xf numFmtId="185" fontId="10" fillId="33" borderId="40" xfId="0" applyNumberFormat="1" applyFont="1" applyFill="1" applyBorder="1" applyAlignment="1" applyProtection="1">
      <alignment/>
      <protection locked="0"/>
    </xf>
    <xf numFmtId="185" fontId="9" fillId="33" borderId="41" xfId="0" applyNumberFormat="1" applyFont="1" applyFill="1" applyBorder="1" applyAlignment="1" applyProtection="1">
      <alignment/>
      <protection locked="0"/>
    </xf>
    <xf numFmtId="185" fontId="9" fillId="33" borderId="42" xfId="0" applyNumberFormat="1" applyFont="1" applyFill="1" applyBorder="1" applyAlignment="1" applyProtection="1">
      <alignment/>
      <protection locked="0"/>
    </xf>
    <xf numFmtId="185" fontId="9" fillId="33" borderId="43" xfId="0" applyNumberFormat="1" applyFont="1" applyFill="1" applyBorder="1" applyAlignment="1" applyProtection="1">
      <alignment/>
      <protection locked="0"/>
    </xf>
    <xf numFmtId="185" fontId="9" fillId="33" borderId="44" xfId="0" applyNumberFormat="1" applyFont="1" applyFill="1" applyBorder="1" applyAlignment="1" applyProtection="1">
      <alignment/>
      <protection locked="0"/>
    </xf>
    <xf numFmtId="185" fontId="9" fillId="33" borderId="45" xfId="0" applyNumberFormat="1" applyFont="1" applyFill="1" applyBorder="1" applyAlignment="1" applyProtection="1">
      <alignment/>
      <protection locked="0"/>
    </xf>
    <xf numFmtId="185" fontId="9" fillId="33" borderId="46" xfId="0" applyNumberFormat="1" applyFont="1" applyFill="1" applyBorder="1" applyAlignment="1" applyProtection="1">
      <alignment/>
      <protection locked="0"/>
    </xf>
    <xf numFmtId="185" fontId="9" fillId="33" borderId="47" xfId="0" applyNumberFormat="1" applyFont="1" applyFill="1" applyBorder="1" applyAlignment="1" applyProtection="1">
      <alignment/>
      <protection locked="0"/>
    </xf>
    <xf numFmtId="185" fontId="9" fillId="33" borderId="48" xfId="0" applyNumberFormat="1" applyFont="1" applyFill="1" applyBorder="1" applyAlignment="1" applyProtection="1">
      <alignment/>
      <protection locked="0"/>
    </xf>
    <xf numFmtId="185" fontId="9" fillId="33" borderId="49" xfId="0" applyNumberFormat="1" applyFont="1" applyFill="1" applyBorder="1" applyAlignment="1" applyProtection="1">
      <alignment/>
      <protection locked="0"/>
    </xf>
    <xf numFmtId="185" fontId="9" fillId="33" borderId="35" xfId="0" applyNumberFormat="1" applyFont="1" applyFill="1" applyBorder="1" applyAlignment="1" applyProtection="1">
      <alignment/>
      <protection locked="0"/>
    </xf>
    <xf numFmtId="185" fontId="9" fillId="33" borderId="36" xfId="0" applyNumberFormat="1" applyFont="1" applyFill="1" applyBorder="1" applyAlignment="1" applyProtection="1">
      <alignment/>
      <protection locked="0"/>
    </xf>
    <xf numFmtId="185" fontId="9" fillId="33" borderId="50" xfId="0" applyNumberFormat="1" applyFont="1" applyFill="1" applyBorder="1" applyAlignment="1" applyProtection="1">
      <alignment/>
      <protection locked="0"/>
    </xf>
    <xf numFmtId="185" fontId="10" fillId="33" borderId="51" xfId="0" applyNumberFormat="1" applyFont="1" applyFill="1" applyBorder="1" applyAlignment="1" applyProtection="1">
      <alignment/>
      <protection/>
    </xf>
    <xf numFmtId="185" fontId="9" fillId="33" borderId="52" xfId="0" applyNumberFormat="1" applyFont="1" applyFill="1" applyBorder="1" applyAlignment="1" applyProtection="1">
      <alignment/>
      <protection/>
    </xf>
    <xf numFmtId="185" fontId="10" fillId="33" borderId="53" xfId="0" applyNumberFormat="1" applyFont="1" applyFill="1" applyBorder="1" applyAlignment="1" applyProtection="1">
      <alignment/>
      <protection/>
    </xf>
    <xf numFmtId="185" fontId="10" fillId="33" borderId="54" xfId="0" applyNumberFormat="1" applyFont="1" applyFill="1" applyBorder="1" applyAlignment="1" applyProtection="1">
      <alignment/>
      <protection/>
    </xf>
    <xf numFmtId="185" fontId="9" fillId="33" borderId="55" xfId="0" applyNumberFormat="1" applyFont="1" applyFill="1" applyBorder="1" applyAlignment="1" applyProtection="1">
      <alignment/>
      <protection/>
    </xf>
    <xf numFmtId="185" fontId="9" fillId="33" borderId="56" xfId="0" applyNumberFormat="1" applyFont="1" applyFill="1" applyBorder="1" applyAlignment="1" applyProtection="1">
      <alignment/>
      <protection/>
    </xf>
    <xf numFmtId="185" fontId="9" fillId="33" borderId="57" xfId="0" applyNumberFormat="1" applyFont="1" applyFill="1" applyBorder="1" applyAlignment="1" applyProtection="1">
      <alignment/>
      <protection/>
    </xf>
    <xf numFmtId="185" fontId="10" fillId="33" borderId="58" xfId="0" applyNumberFormat="1" applyFont="1" applyFill="1" applyBorder="1" applyAlignment="1" applyProtection="1">
      <alignment/>
      <protection/>
    </xf>
    <xf numFmtId="185" fontId="9" fillId="33" borderId="51" xfId="0" applyNumberFormat="1" applyFont="1" applyFill="1" applyBorder="1" applyAlignment="1" applyProtection="1">
      <alignment/>
      <protection/>
    </xf>
    <xf numFmtId="185" fontId="9" fillId="33" borderId="59" xfId="0" applyNumberFormat="1" applyFont="1" applyFill="1" applyBorder="1" applyAlignment="1" applyProtection="1">
      <alignment/>
      <protection/>
    </xf>
    <xf numFmtId="185" fontId="10" fillId="33" borderId="60" xfId="0" applyNumberFormat="1" applyFont="1" applyFill="1" applyBorder="1" applyAlignment="1" applyProtection="1">
      <alignment/>
      <protection/>
    </xf>
    <xf numFmtId="185" fontId="10" fillId="33" borderId="35" xfId="0" applyNumberFormat="1" applyFont="1" applyFill="1" applyBorder="1" applyAlignment="1" applyProtection="1">
      <alignment/>
      <protection/>
    </xf>
    <xf numFmtId="185" fontId="10" fillId="33" borderId="36" xfId="0" applyNumberFormat="1" applyFont="1" applyFill="1" applyBorder="1" applyAlignment="1" applyProtection="1">
      <alignment/>
      <protection/>
    </xf>
    <xf numFmtId="185" fontId="10" fillId="33" borderId="61" xfId="0" applyNumberFormat="1" applyFont="1" applyFill="1" applyBorder="1" applyAlignment="1" applyProtection="1">
      <alignment/>
      <protection/>
    </xf>
    <xf numFmtId="185" fontId="10" fillId="33" borderId="62" xfId="0" applyNumberFormat="1" applyFont="1" applyFill="1" applyBorder="1" applyAlignment="1" applyProtection="1">
      <alignment/>
      <protection/>
    </xf>
    <xf numFmtId="185" fontId="9" fillId="33" borderId="37" xfId="0" applyNumberFormat="1" applyFont="1" applyFill="1" applyBorder="1" applyAlignment="1" applyProtection="1">
      <alignment/>
      <protection/>
    </xf>
    <xf numFmtId="185" fontId="9" fillId="33" borderId="38" xfId="0" applyNumberFormat="1" applyFont="1" applyFill="1" applyBorder="1" applyAlignment="1" applyProtection="1">
      <alignment/>
      <protection/>
    </xf>
    <xf numFmtId="185" fontId="10" fillId="33" borderId="63" xfId="0" applyNumberFormat="1" applyFont="1" applyFill="1" applyBorder="1" applyAlignment="1" applyProtection="1">
      <alignment/>
      <protection/>
    </xf>
    <xf numFmtId="185" fontId="10" fillId="33" borderId="64" xfId="0" applyNumberFormat="1" applyFont="1" applyFill="1" applyBorder="1" applyAlignment="1" applyProtection="1">
      <alignment/>
      <protection/>
    </xf>
    <xf numFmtId="185" fontId="9" fillId="33" borderId="65" xfId="0" applyNumberFormat="1" applyFont="1" applyFill="1" applyBorder="1" applyAlignment="1" applyProtection="1">
      <alignment/>
      <protection/>
    </xf>
    <xf numFmtId="185" fontId="9" fillId="33" borderId="66" xfId="0" applyNumberFormat="1" applyFont="1" applyFill="1" applyBorder="1" applyAlignment="1" applyProtection="1">
      <alignment horizontal="left"/>
      <protection/>
    </xf>
    <xf numFmtId="185" fontId="9" fillId="33" borderId="66" xfId="0" applyNumberFormat="1" applyFont="1" applyFill="1" applyBorder="1" applyAlignment="1" applyProtection="1">
      <alignment/>
      <protection/>
    </xf>
    <xf numFmtId="185" fontId="9" fillId="33" borderId="67" xfId="0" applyNumberFormat="1" applyFont="1" applyFill="1" applyBorder="1" applyAlignment="1" applyProtection="1">
      <alignment/>
      <protection/>
    </xf>
    <xf numFmtId="185" fontId="9" fillId="33" borderId="67" xfId="0" applyNumberFormat="1" applyFont="1" applyFill="1" applyBorder="1" applyAlignment="1" applyProtection="1">
      <alignment horizontal="center"/>
      <protection/>
    </xf>
    <xf numFmtId="185" fontId="10" fillId="33" borderId="27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/>
      <protection/>
    </xf>
    <xf numFmtId="185" fontId="10" fillId="33" borderId="35" xfId="0" applyNumberFormat="1" applyFont="1" applyFill="1" applyBorder="1" applyAlignment="1" applyProtection="1">
      <alignment horizontal="center"/>
      <protection/>
    </xf>
    <xf numFmtId="185" fontId="9" fillId="33" borderId="27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/>
      <protection/>
    </xf>
    <xf numFmtId="185" fontId="9" fillId="33" borderId="0" xfId="0" applyNumberFormat="1" applyFont="1" applyFill="1" applyBorder="1" applyAlignment="1" applyProtection="1">
      <alignment/>
      <protection/>
    </xf>
    <xf numFmtId="185" fontId="9" fillId="33" borderId="37" xfId="0" applyNumberFormat="1" applyFont="1" applyFill="1" applyBorder="1" applyAlignment="1" applyProtection="1">
      <alignment horizontal="center"/>
      <protection/>
    </xf>
    <xf numFmtId="185" fontId="9" fillId="33" borderId="0" xfId="0" applyNumberFormat="1" applyFont="1" applyFill="1" applyBorder="1" applyAlignment="1" applyProtection="1" quotePrefix="1">
      <alignment horizontal="left"/>
      <protection/>
    </xf>
    <xf numFmtId="185" fontId="10" fillId="33" borderId="0" xfId="0" applyNumberFormat="1" applyFont="1" applyFill="1" applyBorder="1" applyAlignment="1" applyProtection="1">
      <alignment horizontal="left"/>
      <protection/>
    </xf>
    <xf numFmtId="185" fontId="10" fillId="33" borderId="39" xfId="0" applyNumberFormat="1" applyFont="1" applyFill="1" applyBorder="1" applyAlignment="1" applyProtection="1">
      <alignment horizontal="center"/>
      <protection/>
    </xf>
    <xf numFmtId="185" fontId="10" fillId="33" borderId="61" xfId="0" applyNumberFormat="1" applyFont="1" applyFill="1" applyBorder="1" applyAlignment="1" applyProtection="1">
      <alignment horizontal="center"/>
      <protection/>
    </xf>
    <xf numFmtId="185" fontId="9" fillId="33" borderId="0" xfId="0" applyNumberFormat="1" applyFont="1" applyFill="1" applyBorder="1" applyAlignment="1" applyProtection="1">
      <alignment horizontal="left"/>
      <protection/>
    </xf>
    <xf numFmtId="185" fontId="9" fillId="33" borderId="43" xfId="0" applyNumberFormat="1" applyFont="1" applyFill="1" applyBorder="1" applyAlignment="1" applyProtection="1">
      <alignment horizontal="center"/>
      <protection/>
    </xf>
    <xf numFmtId="185" fontId="9" fillId="33" borderId="41" xfId="0" applyNumberFormat="1" applyFont="1" applyFill="1" applyBorder="1" applyAlignment="1" applyProtection="1">
      <alignment horizontal="center"/>
      <protection/>
    </xf>
    <xf numFmtId="185" fontId="10" fillId="33" borderId="0" xfId="0" applyNumberFormat="1" applyFont="1" applyFill="1" applyBorder="1" applyAlignment="1" applyProtection="1" quotePrefix="1">
      <alignment horizontal="left"/>
      <protection/>
    </xf>
    <xf numFmtId="185" fontId="9" fillId="33" borderId="45" xfId="0" applyNumberFormat="1" applyFont="1" applyFill="1" applyBorder="1" applyAlignment="1" applyProtection="1">
      <alignment horizontal="center"/>
      <protection/>
    </xf>
    <xf numFmtId="185" fontId="9" fillId="33" borderId="47" xfId="0" applyNumberFormat="1" applyFont="1" applyFill="1" applyBorder="1" applyAlignment="1" applyProtection="1">
      <alignment horizontal="center"/>
      <protection/>
    </xf>
    <xf numFmtId="185" fontId="9" fillId="33" borderId="0" xfId="0" applyNumberFormat="1" applyFont="1" applyFill="1" applyBorder="1" applyAlignment="1" applyProtection="1" quotePrefix="1">
      <alignment horizontal="center"/>
      <protection/>
    </xf>
    <xf numFmtId="185" fontId="9" fillId="33" borderId="49" xfId="0" applyNumberFormat="1" applyFont="1" applyFill="1" applyBorder="1" applyAlignment="1" applyProtection="1">
      <alignment horizontal="center"/>
      <protection/>
    </xf>
    <xf numFmtId="185" fontId="10" fillId="33" borderId="63" xfId="0" applyNumberFormat="1" applyFont="1" applyFill="1" applyBorder="1" applyAlignment="1" applyProtection="1">
      <alignment horizontal="center"/>
      <protection/>
    </xf>
    <xf numFmtId="185" fontId="9" fillId="33" borderId="68" xfId="0" applyNumberFormat="1" applyFont="1" applyFill="1" applyBorder="1" applyAlignment="1" applyProtection="1">
      <alignment/>
      <protection/>
    </xf>
    <xf numFmtId="185" fontId="9" fillId="33" borderId="35" xfId="0" applyNumberFormat="1" applyFont="1" applyFill="1" applyBorder="1" applyAlignment="1" applyProtection="1">
      <alignment horizontal="center"/>
      <protection/>
    </xf>
    <xf numFmtId="185" fontId="10" fillId="33" borderId="69" xfId="0" applyNumberFormat="1" applyFont="1" applyFill="1" applyBorder="1" applyAlignment="1" applyProtection="1">
      <alignment/>
      <protection/>
    </xf>
    <xf numFmtId="185" fontId="10" fillId="33" borderId="64" xfId="0" applyNumberFormat="1" applyFont="1" applyFill="1" applyBorder="1" applyAlignment="1" applyProtection="1">
      <alignment horizontal="left"/>
      <protection/>
    </xf>
    <xf numFmtId="185" fontId="10" fillId="33" borderId="70" xfId="0" applyNumberFormat="1" applyFont="1" applyFill="1" applyBorder="1" applyAlignment="1" applyProtection="1">
      <alignment/>
      <protection/>
    </xf>
    <xf numFmtId="185" fontId="9" fillId="33" borderId="26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left"/>
      <protection/>
    </xf>
    <xf numFmtId="185" fontId="9" fillId="33" borderId="11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center"/>
      <protection/>
    </xf>
    <xf numFmtId="185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 horizontal="center"/>
      <protection/>
    </xf>
    <xf numFmtId="185" fontId="9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 vertical="top" wrapText="1"/>
      <protection/>
    </xf>
    <xf numFmtId="185" fontId="9" fillId="33" borderId="71" xfId="0" applyNumberFormat="1" applyFont="1" applyFill="1" applyBorder="1" applyAlignment="1" applyProtection="1">
      <alignment horizontal="center"/>
      <protection/>
    </xf>
    <xf numFmtId="185" fontId="9" fillId="33" borderId="66" xfId="0" applyNumberFormat="1" applyFont="1" applyFill="1" applyBorder="1" applyAlignment="1" applyProtection="1">
      <alignment horizontal="center"/>
      <protection/>
    </xf>
    <xf numFmtId="185" fontId="9" fillId="33" borderId="72" xfId="0" applyNumberFormat="1" applyFont="1" applyFill="1" applyBorder="1" applyAlignment="1" applyProtection="1">
      <alignment horizontal="center"/>
      <protection/>
    </xf>
    <xf numFmtId="185" fontId="10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/>
      <protection/>
    </xf>
    <xf numFmtId="185" fontId="9" fillId="33" borderId="73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Alignment="1" applyProtection="1">
      <alignment/>
      <protection/>
    </xf>
    <xf numFmtId="185" fontId="9" fillId="33" borderId="74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left"/>
      <protection/>
    </xf>
    <xf numFmtId="185" fontId="9" fillId="33" borderId="10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4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6" xfId="0" applyNumberFormat="1" applyFont="1" applyFill="1" applyBorder="1" applyAlignment="1" applyProtection="1">
      <alignment horizontal="center"/>
      <protection locked="0"/>
    </xf>
    <xf numFmtId="3" fontId="5" fillId="33" borderId="75" xfId="0" applyNumberFormat="1" applyFont="1" applyFill="1" applyBorder="1" applyAlignment="1" applyProtection="1">
      <alignment horizontal="center"/>
      <protection locked="0"/>
    </xf>
    <xf numFmtId="3" fontId="4" fillId="33" borderId="36" xfId="0" applyNumberFormat="1" applyFont="1" applyFill="1" applyBorder="1" applyAlignment="1" applyProtection="1">
      <alignment/>
      <protection locked="0"/>
    </xf>
    <xf numFmtId="3" fontId="4" fillId="33" borderId="76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8" xfId="0" applyNumberFormat="1" applyFont="1" applyFill="1" applyBorder="1" applyAlignment="1" applyProtection="1">
      <alignment/>
      <protection locked="0"/>
    </xf>
    <xf numFmtId="3" fontId="5" fillId="33" borderId="77" xfId="0" applyNumberFormat="1" applyFont="1" applyFill="1" applyBorder="1" applyAlignment="1" applyProtection="1">
      <alignment/>
      <protection locked="0"/>
    </xf>
    <xf numFmtId="3" fontId="5" fillId="33" borderId="78" xfId="0" applyNumberFormat="1" applyFont="1" applyFill="1" applyBorder="1" applyAlignment="1" applyProtection="1">
      <alignment/>
      <protection locked="0"/>
    </xf>
    <xf numFmtId="3" fontId="5" fillId="33" borderId="79" xfId="0" applyNumberFormat="1" applyFont="1" applyFill="1" applyBorder="1" applyAlignment="1" applyProtection="1">
      <alignment/>
      <protection locked="0"/>
    </xf>
    <xf numFmtId="3" fontId="5" fillId="33" borderId="80" xfId="0" applyNumberFormat="1" applyFont="1" applyFill="1" applyBorder="1" applyAlignment="1" applyProtection="1">
      <alignment/>
      <protection locked="0"/>
    </xf>
    <xf numFmtId="3" fontId="5" fillId="33" borderId="42" xfId="0" applyNumberFormat="1" applyFont="1" applyFill="1" applyBorder="1" applyAlignment="1" applyProtection="1">
      <alignment/>
      <protection locked="0"/>
    </xf>
    <xf numFmtId="3" fontId="5" fillId="33" borderId="81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5" xfId="0" applyNumberFormat="1" applyFont="1" applyFill="1" applyBorder="1" applyAlignment="1" applyProtection="1">
      <alignment/>
      <protection/>
    </xf>
    <xf numFmtId="3" fontId="5" fillId="33" borderId="66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4" fillId="33" borderId="83" xfId="0" applyNumberFormat="1" applyFont="1" applyFill="1" applyBorder="1" applyAlignment="1" applyProtection="1" quotePrefix="1">
      <alignment horizontal="left"/>
      <protection/>
    </xf>
    <xf numFmtId="3" fontId="4" fillId="33" borderId="83" xfId="0" applyNumberFormat="1" applyFont="1" applyFill="1" applyBorder="1" applyAlignment="1" applyProtection="1">
      <alignment/>
      <protection/>
    </xf>
    <xf numFmtId="3" fontId="5" fillId="33" borderId="74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 horizontal="center"/>
      <protection/>
    </xf>
    <xf numFmtId="3" fontId="4" fillId="33" borderId="85" xfId="0" applyNumberFormat="1" applyFont="1" applyFill="1" applyBorder="1" applyAlignment="1" applyProtection="1">
      <alignment horizontal="center"/>
      <protection/>
    </xf>
    <xf numFmtId="3" fontId="5" fillId="33" borderId="86" xfId="0" applyNumberFormat="1" applyFont="1" applyFill="1" applyBorder="1" applyAlignment="1" applyProtection="1">
      <alignment horizontal="center"/>
      <protection/>
    </xf>
    <xf numFmtId="3" fontId="5" fillId="33" borderId="87" xfId="0" applyNumberFormat="1" applyFont="1" applyFill="1" applyBorder="1" applyAlignment="1" applyProtection="1">
      <alignment horizontal="center"/>
      <protection/>
    </xf>
    <xf numFmtId="3" fontId="5" fillId="33" borderId="88" xfId="0" applyNumberFormat="1" applyFont="1" applyFill="1" applyBorder="1" applyAlignment="1" applyProtection="1">
      <alignment horizontal="center"/>
      <protection/>
    </xf>
    <xf numFmtId="3" fontId="5" fillId="33" borderId="89" xfId="0" applyNumberFormat="1" applyFont="1" applyFill="1" applyBorder="1" applyAlignment="1" applyProtection="1">
      <alignment horizontal="center"/>
      <protection/>
    </xf>
    <xf numFmtId="3" fontId="5" fillId="33" borderId="90" xfId="0" applyNumberFormat="1" applyFont="1" applyFill="1" applyBorder="1" applyAlignment="1" applyProtection="1">
      <alignment horizontal="center"/>
      <protection/>
    </xf>
    <xf numFmtId="3" fontId="5" fillId="33" borderId="91" xfId="0" applyNumberFormat="1" applyFont="1" applyFill="1" applyBorder="1" applyAlignment="1" applyProtection="1">
      <alignment horizontal="center"/>
      <protection/>
    </xf>
    <xf numFmtId="3" fontId="4" fillId="33" borderId="92" xfId="0" applyNumberFormat="1" applyFont="1" applyFill="1" applyBorder="1" applyAlignment="1" applyProtection="1">
      <alignment horizontal="center"/>
      <protection/>
    </xf>
    <xf numFmtId="3" fontId="5" fillId="33" borderId="93" xfId="0" applyNumberFormat="1" applyFont="1" applyFill="1" applyBorder="1" applyAlignment="1" applyProtection="1">
      <alignment horizontal="center"/>
      <protection/>
    </xf>
    <xf numFmtId="3" fontId="4" fillId="33" borderId="94" xfId="0" applyNumberFormat="1" applyFont="1" applyFill="1" applyBorder="1" applyAlignment="1" applyProtection="1">
      <alignment/>
      <protection/>
    </xf>
    <xf numFmtId="3" fontId="5" fillId="33" borderId="95" xfId="0" applyNumberFormat="1" applyFont="1" applyFill="1" applyBorder="1" applyAlignment="1" applyProtection="1">
      <alignment/>
      <protection/>
    </xf>
    <xf numFmtId="3" fontId="5" fillId="33" borderId="96" xfId="0" applyNumberFormat="1" applyFont="1" applyFill="1" applyBorder="1" applyAlignment="1" applyProtection="1">
      <alignment/>
      <protection/>
    </xf>
    <xf numFmtId="3" fontId="5" fillId="33" borderId="96" xfId="0" applyNumberFormat="1" applyFont="1" applyFill="1" applyBorder="1" applyAlignment="1" applyProtection="1">
      <alignment/>
      <protection/>
    </xf>
    <xf numFmtId="3" fontId="5" fillId="33" borderId="97" xfId="0" applyNumberFormat="1" applyFont="1" applyFill="1" applyBorder="1" applyAlignment="1" applyProtection="1">
      <alignment/>
      <protection/>
    </xf>
    <xf numFmtId="3" fontId="4" fillId="33" borderId="98" xfId="0" applyNumberFormat="1" applyFont="1" applyFill="1" applyBorder="1" applyAlignment="1" applyProtection="1">
      <alignment/>
      <protection/>
    </xf>
    <xf numFmtId="3" fontId="4" fillId="33" borderId="36" xfId="0" applyNumberFormat="1" applyFont="1" applyFill="1" applyBorder="1" applyAlignment="1" applyProtection="1">
      <alignment/>
      <protection/>
    </xf>
    <xf numFmtId="3" fontId="4" fillId="33" borderId="76" xfId="0" applyNumberFormat="1" applyFont="1" applyFill="1" applyBorder="1" applyAlignment="1" applyProtection="1">
      <alignment/>
      <protection/>
    </xf>
    <xf numFmtId="3" fontId="5" fillId="33" borderId="38" xfId="0" applyNumberFormat="1" applyFont="1" applyFill="1" applyBorder="1" applyAlignment="1" applyProtection="1">
      <alignment/>
      <protection/>
    </xf>
    <xf numFmtId="3" fontId="5" fillId="33" borderId="77" xfId="0" applyNumberFormat="1" applyFont="1" applyFill="1" applyBorder="1" applyAlignment="1" applyProtection="1">
      <alignment/>
      <protection/>
    </xf>
    <xf numFmtId="3" fontId="5" fillId="33" borderId="99" xfId="0" applyNumberFormat="1" applyFont="1" applyFill="1" applyBorder="1" applyAlignment="1" applyProtection="1">
      <alignment/>
      <protection/>
    </xf>
    <xf numFmtId="3" fontId="5" fillId="33" borderId="78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 vertical="center" wrapText="1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3" fontId="4" fillId="33" borderId="64" xfId="0" applyNumberFormat="1" applyFont="1" applyFill="1" applyBorder="1" applyAlignment="1" applyProtection="1">
      <alignment/>
      <protection/>
    </xf>
    <xf numFmtId="3" fontId="4" fillId="33" borderId="100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 horizontal="center" vertical="top" wrapText="1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85" fontId="10" fillId="33" borderId="0" xfId="0" applyNumberFormat="1" applyFont="1" applyFill="1" applyBorder="1" applyAlignment="1" applyProtection="1">
      <alignment horizontal="center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81" zoomScaleNormal="81" zoomScalePageLayoutView="0" workbookViewId="0" topLeftCell="A34">
      <selection activeCell="M59" sqref="M59"/>
    </sheetView>
  </sheetViews>
  <sheetFormatPr defaultColWidth="9.140625" defaultRowHeight="12.75"/>
  <cols>
    <col min="1" max="1" width="3.57421875" style="190" customWidth="1"/>
    <col min="2" max="5" width="9.140625" style="166" customWidth="1"/>
    <col min="6" max="6" width="45.140625" style="166" customWidth="1"/>
    <col min="7" max="7" width="13.00390625" style="186" customWidth="1"/>
    <col min="8" max="13" width="16.00390625" style="166" customWidth="1"/>
    <col min="14" max="14" width="6.8515625" style="190" customWidth="1"/>
    <col min="15" max="15" width="9.140625" style="166" customWidth="1"/>
    <col min="16" max="16" width="13.00390625" style="166" bestFit="1" customWidth="1"/>
    <col min="17" max="16384" width="9.140625" style="166" customWidth="1"/>
  </cols>
  <sheetData>
    <row r="1" spans="1:14" s="190" customFormat="1" ht="16.5" thickBot="1">
      <c r="A1" s="187"/>
      <c r="B1" s="187"/>
      <c r="C1" s="187"/>
      <c r="D1" s="187"/>
      <c r="E1" s="187"/>
      <c r="F1" s="187"/>
      <c r="G1" s="188"/>
      <c r="H1" s="187"/>
      <c r="I1" s="187"/>
      <c r="J1" s="187"/>
      <c r="K1" s="187"/>
      <c r="L1" s="187"/>
      <c r="M1" s="187"/>
      <c r="N1" s="189"/>
    </row>
    <row r="2" spans="1:14" s="190" customFormat="1" ht="16.5" thickTop="1">
      <c r="A2" s="187"/>
      <c r="B2" s="191"/>
      <c r="C2" s="192"/>
      <c r="D2" s="192"/>
      <c r="E2" s="192"/>
      <c r="F2" s="192"/>
      <c r="G2" s="193"/>
      <c r="H2" s="192"/>
      <c r="I2" s="192"/>
      <c r="J2" s="192"/>
      <c r="K2" s="192"/>
      <c r="L2" s="192"/>
      <c r="M2" s="192"/>
      <c r="N2" s="194"/>
    </row>
    <row r="3" spans="1:14" ht="15.75" customHeight="1">
      <c r="A3" s="187"/>
      <c r="B3" s="167"/>
      <c r="C3" s="168"/>
      <c r="E3" s="169"/>
      <c r="F3" s="249" t="s">
        <v>229</v>
      </c>
      <c r="G3" s="249"/>
      <c r="H3" s="249"/>
      <c r="K3" s="170"/>
      <c r="M3" s="170"/>
      <c r="N3" s="196"/>
    </row>
    <row r="4" spans="1:14" s="190" customFormat="1" ht="15.75">
      <c r="A4" s="187"/>
      <c r="B4" s="199"/>
      <c r="C4" s="200"/>
      <c r="E4" s="209"/>
      <c r="F4" s="250" t="s">
        <v>226</v>
      </c>
      <c r="G4" s="250"/>
      <c r="H4" s="250"/>
      <c r="I4" s="200"/>
      <c r="J4" s="200"/>
      <c r="K4" s="200"/>
      <c r="L4" s="200"/>
      <c r="M4" s="200"/>
      <c r="N4" s="196"/>
    </row>
    <row r="5" spans="1:14" s="190" customFormat="1" ht="15.75">
      <c r="A5" s="187"/>
      <c r="B5" s="199"/>
      <c r="C5" s="200"/>
      <c r="D5" s="209"/>
      <c r="E5" s="201"/>
      <c r="F5" s="251" t="s">
        <v>228</v>
      </c>
      <c r="G5" s="251"/>
      <c r="H5" s="251"/>
      <c r="I5" s="200"/>
      <c r="J5" s="200"/>
      <c r="K5" s="200"/>
      <c r="L5" s="200"/>
      <c r="M5" s="200"/>
      <c r="N5" s="196"/>
    </row>
    <row r="6" spans="1:14" s="190" customFormat="1" ht="21.75" customHeight="1">
      <c r="A6" s="187"/>
      <c r="B6" s="199"/>
      <c r="C6" s="200"/>
      <c r="D6" s="200"/>
      <c r="E6" s="200"/>
      <c r="F6" s="200"/>
      <c r="G6" s="219"/>
      <c r="H6" s="243"/>
      <c r="I6" s="244" t="s">
        <v>0</v>
      </c>
      <c r="J6" s="243"/>
      <c r="K6" s="252" t="s">
        <v>1</v>
      </c>
      <c r="L6" s="253"/>
      <c r="M6" s="253"/>
      <c r="N6" s="196"/>
    </row>
    <row r="7" spans="1:14" ht="22.5" customHeight="1" thickBot="1">
      <c r="A7" s="187"/>
      <c r="B7" s="199"/>
      <c r="C7" s="200" t="s">
        <v>2</v>
      </c>
      <c r="D7" s="201"/>
      <c r="E7" s="200"/>
      <c r="F7" s="200"/>
      <c r="G7" s="171"/>
      <c r="H7" s="172"/>
      <c r="I7" s="173" t="s">
        <v>231</v>
      </c>
      <c r="J7" s="172"/>
      <c r="K7" s="172"/>
      <c r="L7" s="173" t="s">
        <v>230</v>
      </c>
      <c r="M7" s="172"/>
      <c r="N7" s="196"/>
    </row>
    <row r="8" spans="1:14" ht="16.5" thickTop="1">
      <c r="A8" s="187"/>
      <c r="B8" s="202"/>
      <c r="C8" s="203"/>
      <c r="D8" s="203"/>
      <c r="E8" s="203"/>
      <c r="F8" s="203"/>
      <c r="G8" s="221" t="s">
        <v>164</v>
      </c>
      <c r="H8" s="174" t="s">
        <v>155</v>
      </c>
      <c r="I8" s="175" t="s">
        <v>156</v>
      </c>
      <c r="J8" s="230" t="s">
        <v>98</v>
      </c>
      <c r="K8" s="174" t="s">
        <v>155</v>
      </c>
      <c r="L8" s="175" t="s">
        <v>156</v>
      </c>
      <c r="M8" s="230" t="s">
        <v>98</v>
      </c>
      <c r="N8" s="196"/>
    </row>
    <row r="9" spans="1:14" s="178" customFormat="1" ht="16.5" thickBot="1">
      <c r="A9" s="195"/>
      <c r="B9" s="204" t="s">
        <v>3</v>
      </c>
      <c r="C9" s="201" t="s">
        <v>4</v>
      </c>
      <c r="D9" s="201"/>
      <c r="E9" s="201"/>
      <c r="F9" s="201"/>
      <c r="G9" s="222"/>
      <c r="H9" s="237">
        <f>H10+H11+H12</f>
        <v>4459133</v>
      </c>
      <c r="I9" s="238">
        <f>I10+I11+I12</f>
        <v>1761315</v>
      </c>
      <c r="J9" s="231">
        <f aca="true" t="shared" si="0" ref="J9:J14">H9+I9</f>
        <v>6220448</v>
      </c>
      <c r="K9" s="237">
        <f>K10+K11+K12</f>
        <v>3239094</v>
      </c>
      <c r="L9" s="238">
        <f>L10+L11+L12</f>
        <v>1479267</v>
      </c>
      <c r="M9" s="231">
        <f aca="true" t="shared" si="1" ref="M9:M14">K9+L9</f>
        <v>4718361</v>
      </c>
      <c r="N9" s="197"/>
    </row>
    <row r="10" spans="1:14" ht="15.75">
      <c r="A10" s="187"/>
      <c r="B10" s="199"/>
      <c r="C10" s="205" t="s">
        <v>5</v>
      </c>
      <c r="D10" s="200" t="s">
        <v>6</v>
      </c>
      <c r="E10" s="200"/>
      <c r="F10" s="200"/>
      <c r="G10" s="223"/>
      <c r="H10" s="179">
        <v>4459133</v>
      </c>
      <c r="I10" s="180">
        <v>0</v>
      </c>
      <c r="J10" s="232">
        <f t="shared" si="0"/>
        <v>4459133</v>
      </c>
      <c r="K10" s="179">
        <v>3239094</v>
      </c>
      <c r="L10" s="180">
        <v>0</v>
      </c>
      <c r="M10" s="232">
        <f t="shared" si="1"/>
        <v>3239094</v>
      </c>
      <c r="N10" s="196"/>
    </row>
    <row r="11" spans="1:14" ht="15.75">
      <c r="A11" s="187"/>
      <c r="B11" s="199"/>
      <c r="C11" s="205" t="s">
        <v>7</v>
      </c>
      <c r="D11" s="200" t="s">
        <v>8</v>
      </c>
      <c r="E11" s="200"/>
      <c r="F11" s="200"/>
      <c r="G11" s="223"/>
      <c r="H11" s="179">
        <v>0</v>
      </c>
      <c r="I11" s="180">
        <v>1761315</v>
      </c>
      <c r="J11" s="232">
        <f t="shared" si="0"/>
        <v>1761315</v>
      </c>
      <c r="K11" s="179">
        <v>0</v>
      </c>
      <c r="L11" s="180">
        <v>1479267</v>
      </c>
      <c r="M11" s="232">
        <f t="shared" si="1"/>
        <v>1479267</v>
      </c>
      <c r="N11" s="196"/>
    </row>
    <row r="12" spans="1:14" ht="15.75">
      <c r="A12" s="187"/>
      <c r="B12" s="199"/>
      <c r="C12" s="205" t="s">
        <v>9</v>
      </c>
      <c r="D12" s="200" t="s">
        <v>10</v>
      </c>
      <c r="E12" s="200"/>
      <c r="F12" s="200"/>
      <c r="G12" s="223"/>
      <c r="H12" s="179">
        <v>0</v>
      </c>
      <c r="I12" s="180">
        <v>0</v>
      </c>
      <c r="J12" s="232">
        <f t="shared" si="0"/>
        <v>0</v>
      </c>
      <c r="K12" s="179">
        <v>0</v>
      </c>
      <c r="L12" s="180">
        <v>0</v>
      </c>
      <c r="M12" s="232">
        <f t="shared" si="1"/>
        <v>0</v>
      </c>
      <c r="N12" s="196"/>
    </row>
    <row r="13" spans="1:14" s="178" customFormat="1" ht="16.5" thickBot="1">
      <c r="A13" s="195"/>
      <c r="B13" s="204" t="s">
        <v>11</v>
      </c>
      <c r="C13" s="206" t="s">
        <v>12</v>
      </c>
      <c r="D13" s="201"/>
      <c r="E13" s="201"/>
      <c r="F13" s="201"/>
      <c r="G13" s="222" t="s">
        <v>183</v>
      </c>
      <c r="H13" s="237">
        <f>H14+H15</f>
        <v>108817033</v>
      </c>
      <c r="I13" s="238">
        <f>I14+I15</f>
        <v>141772446</v>
      </c>
      <c r="J13" s="231">
        <f t="shared" si="0"/>
        <v>250589479</v>
      </c>
      <c r="K13" s="237">
        <f>K14+K15</f>
        <v>90533239</v>
      </c>
      <c r="L13" s="238">
        <f>L14+L15</f>
        <v>120199992</v>
      </c>
      <c r="M13" s="231">
        <f t="shared" si="1"/>
        <v>210733231</v>
      </c>
      <c r="N13" s="197"/>
    </row>
    <row r="14" spans="1:14" ht="15.75">
      <c r="A14" s="187"/>
      <c r="B14" s="199"/>
      <c r="C14" s="205" t="s">
        <v>5</v>
      </c>
      <c r="D14" s="207" t="s">
        <v>191</v>
      </c>
      <c r="E14" s="200"/>
      <c r="F14" s="200"/>
      <c r="G14" s="223"/>
      <c r="H14" s="179">
        <v>65419037</v>
      </c>
      <c r="I14" s="180">
        <v>60727431</v>
      </c>
      <c r="J14" s="232">
        <f t="shared" si="0"/>
        <v>126146468</v>
      </c>
      <c r="K14" s="179">
        <v>45496059</v>
      </c>
      <c r="L14" s="180">
        <v>44887334</v>
      </c>
      <c r="M14" s="232">
        <f t="shared" si="1"/>
        <v>90383393</v>
      </c>
      <c r="N14" s="196"/>
    </row>
    <row r="15" spans="1:14" ht="15.75">
      <c r="A15" s="187"/>
      <c r="B15" s="199"/>
      <c r="C15" s="205" t="s">
        <v>7</v>
      </c>
      <c r="D15" s="200" t="s">
        <v>13</v>
      </c>
      <c r="E15" s="200"/>
      <c r="F15" s="200"/>
      <c r="G15" s="223"/>
      <c r="H15" s="242">
        <f>H16+H17+H18</f>
        <v>43397996</v>
      </c>
      <c r="I15" s="240">
        <f>I16+I17+I18</f>
        <v>81045015</v>
      </c>
      <c r="J15" s="232">
        <f>H15+I15</f>
        <v>124443011</v>
      </c>
      <c r="K15" s="242">
        <f>K16+K17+K18</f>
        <v>45037180</v>
      </c>
      <c r="L15" s="240">
        <f>L16+L17+L18</f>
        <v>75312658</v>
      </c>
      <c r="M15" s="232">
        <f>K15+L15</f>
        <v>120349838</v>
      </c>
      <c r="N15" s="196"/>
    </row>
    <row r="16" spans="1:14" ht="15.75">
      <c r="A16" s="187"/>
      <c r="B16" s="199"/>
      <c r="C16" s="207"/>
      <c r="D16" s="200" t="s">
        <v>14</v>
      </c>
      <c r="E16" s="200"/>
      <c r="F16" s="200"/>
      <c r="G16" s="224"/>
      <c r="H16" s="181">
        <v>874</v>
      </c>
      <c r="I16" s="182">
        <v>67855195</v>
      </c>
      <c r="J16" s="233">
        <f aca="true" t="shared" si="2" ref="J16:J58">H16+I16</f>
        <v>67856069</v>
      </c>
      <c r="K16" s="181">
        <v>928</v>
      </c>
      <c r="L16" s="182">
        <v>35050480</v>
      </c>
      <c r="M16" s="233">
        <f aca="true" t="shared" si="3" ref="M16:M58">K16+L16</f>
        <v>35051408</v>
      </c>
      <c r="N16" s="196"/>
    </row>
    <row r="17" spans="1:14" ht="15.75">
      <c r="A17" s="187"/>
      <c r="B17" s="199"/>
      <c r="C17" s="207"/>
      <c r="D17" s="200" t="s">
        <v>192</v>
      </c>
      <c r="E17" s="200"/>
      <c r="F17" s="200"/>
      <c r="G17" s="224"/>
      <c r="H17" s="181">
        <v>43397122</v>
      </c>
      <c r="I17" s="182">
        <v>13189820</v>
      </c>
      <c r="J17" s="233">
        <f t="shared" si="2"/>
        <v>56586942</v>
      </c>
      <c r="K17" s="181">
        <v>45036252</v>
      </c>
      <c r="L17" s="182">
        <v>40262178</v>
      </c>
      <c r="M17" s="234">
        <f t="shared" si="3"/>
        <v>85298430</v>
      </c>
      <c r="N17" s="196"/>
    </row>
    <row r="18" spans="1:14" ht="15.75">
      <c r="A18" s="187"/>
      <c r="B18" s="199"/>
      <c r="C18" s="207"/>
      <c r="D18" s="200" t="s">
        <v>217</v>
      </c>
      <c r="E18" s="200"/>
      <c r="F18" s="200"/>
      <c r="G18" s="225"/>
      <c r="H18" s="181">
        <v>0</v>
      </c>
      <c r="I18" s="182">
        <v>0</v>
      </c>
      <c r="J18" s="233">
        <f t="shared" si="2"/>
        <v>0</v>
      </c>
      <c r="K18" s="181"/>
      <c r="L18" s="182"/>
      <c r="M18" s="233">
        <f t="shared" si="3"/>
        <v>0</v>
      </c>
      <c r="N18" s="196"/>
    </row>
    <row r="19" spans="1:14" s="178" customFormat="1" ht="16.5" thickBot="1">
      <c r="A19" s="195"/>
      <c r="B19" s="204" t="s">
        <v>15</v>
      </c>
      <c r="C19" s="206" t="s">
        <v>193</v>
      </c>
      <c r="D19" s="201"/>
      <c r="E19" s="201"/>
      <c r="F19" s="201"/>
      <c r="G19" s="222" t="s">
        <v>185</v>
      </c>
      <c r="H19" s="237">
        <f>H20+H21+H22+H23</f>
        <v>22890720</v>
      </c>
      <c r="I19" s="238">
        <f>I20+I21+I22+I23</f>
        <v>34666726</v>
      </c>
      <c r="J19" s="231">
        <f t="shared" si="2"/>
        <v>57557446</v>
      </c>
      <c r="K19" s="237">
        <f>K20+K21+K22+K23</f>
        <v>68812679</v>
      </c>
      <c r="L19" s="238">
        <f>L20+L21+L22+L23</f>
        <v>37139835</v>
      </c>
      <c r="M19" s="231">
        <f t="shared" si="3"/>
        <v>105952514</v>
      </c>
      <c r="N19" s="197"/>
    </row>
    <row r="20" spans="1:14" ht="15.75">
      <c r="A20" s="187"/>
      <c r="B20" s="199"/>
      <c r="C20" s="205" t="s">
        <v>5</v>
      </c>
      <c r="D20" s="200" t="s">
        <v>18</v>
      </c>
      <c r="E20" s="200"/>
      <c r="F20" s="200"/>
      <c r="G20" s="223"/>
      <c r="H20" s="179">
        <v>0</v>
      </c>
      <c r="I20" s="180">
        <v>0</v>
      </c>
      <c r="J20" s="232">
        <f t="shared" si="2"/>
        <v>0</v>
      </c>
      <c r="K20" s="179">
        <v>0</v>
      </c>
      <c r="L20" s="180">
        <v>0</v>
      </c>
      <c r="M20" s="232">
        <f t="shared" si="3"/>
        <v>0</v>
      </c>
      <c r="N20" s="196"/>
    </row>
    <row r="21" spans="1:14" ht="15.75">
      <c r="A21" s="187"/>
      <c r="B21" s="199"/>
      <c r="C21" s="205" t="s">
        <v>7</v>
      </c>
      <c r="D21" s="200" t="s">
        <v>19</v>
      </c>
      <c r="E21" s="200"/>
      <c r="F21" s="200"/>
      <c r="G21" s="223"/>
      <c r="H21" s="179">
        <v>0</v>
      </c>
      <c r="I21" s="180">
        <v>0</v>
      </c>
      <c r="J21" s="232">
        <f t="shared" si="2"/>
        <v>0</v>
      </c>
      <c r="K21" s="179">
        <v>0</v>
      </c>
      <c r="L21" s="180">
        <v>0</v>
      </c>
      <c r="M21" s="232">
        <f t="shared" si="3"/>
        <v>0</v>
      </c>
      <c r="N21" s="196"/>
    </row>
    <row r="22" spans="1:14" ht="15.75">
      <c r="A22" s="187"/>
      <c r="B22" s="199"/>
      <c r="C22" s="205" t="s">
        <v>9</v>
      </c>
      <c r="D22" s="200" t="s">
        <v>20</v>
      </c>
      <c r="E22" s="200"/>
      <c r="F22" s="200"/>
      <c r="G22" s="223"/>
      <c r="H22" s="179">
        <v>0</v>
      </c>
      <c r="I22" s="180">
        <v>0</v>
      </c>
      <c r="J22" s="232">
        <f t="shared" si="2"/>
        <v>0</v>
      </c>
      <c r="K22" s="179">
        <v>0</v>
      </c>
      <c r="L22" s="180">
        <v>0</v>
      </c>
      <c r="M22" s="232">
        <f t="shared" si="3"/>
        <v>0</v>
      </c>
      <c r="N22" s="196"/>
    </row>
    <row r="23" spans="1:14" ht="15.75">
      <c r="A23" s="187"/>
      <c r="B23" s="199"/>
      <c r="C23" s="205" t="s">
        <v>21</v>
      </c>
      <c r="D23" s="208" t="s">
        <v>22</v>
      </c>
      <c r="E23" s="200"/>
      <c r="F23" s="200"/>
      <c r="G23" s="223"/>
      <c r="H23" s="179">
        <v>22890720</v>
      </c>
      <c r="I23" s="180">
        <v>34666726</v>
      </c>
      <c r="J23" s="232">
        <f t="shared" si="2"/>
        <v>57557446</v>
      </c>
      <c r="K23" s="179">
        <v>68812679</v>
      </c>
      <c r="L23" s="180">
        <v>37139835</v>
      </c>
      <c r="M23" s="232">
        <f t="shared" si="3"/>
        <v>105952514</v>
      </c>
      <c r="N23" s="196"/>
    </row>
    <row r="24" spans="1:14" s="178" customFormat="1" ht="16.5" thickBot="1">
      <c r="A24" s="195"/>
      <c r="B24" s="204" t="s">
        <v>16</v>
      </c>
      <c r="C24" s="209" t="s">
        <v>194</v>
      </c>
      <c r="D24" s="201"/>
      <c r="E24" s="201"/>
      <c r="F24" s="201"/>
      <c r="G24" s="222" t="s">
        <v>187</v>
      </c>
      <c r="H24" s="237">
        <f>H25+H26</f>
        <v>260799014</v>
      </c>
      <c r="I24" s="238">
        <f>I25+I26</f>
        <v>159517861</v>
      </c>
      <c r="J24" s="231">
        <f t="shared" si="2"/>
        <v>420316875</v>
      </c>
      <c r="K24" s="237">
        <f>K25+K26</f>
        <v>238428743</v>
      </c>
      <c r="L24" s="238">
        <f>L25+L26</f>
        <v>136187907</v>
      </c>
      <c r="M24" s="231">
        <f t="shared" si="3"/>
        <v>374616650</v>
      </c>
      <c r="N24" s="197"/>
    </row>
    <row r="25" spans="1:14" ht="15.75">
      <c r="A25" s="187"/>
      <c r="B25" s="199"/>
      <c r="C25" s="205" t="s">
        <v>5</v>
      </c>
      <c r="D25" s="200" t="s">
        <v>24</v>
      </c>
      <c r="E25" s="200"/>
      <c r="F25" s="200"/>
      <c r="G25" s="223"/>
      <c r="H25" s="179">
        <v>39571924</v>
      </c>
      <c r="I25" s="180">
        <v>53936858</v>
      </c>
      <c r="J25" s="232">
        <f t="shared" si="2"/>
        <v>93508782</v>
      </c>
      <c r="K25" s="179">
        <v>46218687</v>
      </c>
      <c r="L25" s="180">
        <v>38814958</v>
      </c>
      <c r="M25" s="232">
        <f t="shared" si="3"/>
        <v>85033645</v>
      </c>
      <c r="N25" s="196"/>
    </row>
    <row r="26" spans="1:14" ht="15.75">
      <c r="A26" s="187"/>
      <c r="B26" s="199"/>
      <c r="C26" s="205" t="s">
        <v>7</v>
      </c>
      <c r="D26" s="200" t="s">
        <v>25</v>
      </c>
      <c r="E26" s="200"/>
      <c r="F26" s="200"/>
      <c r="G26" s="223"/>
      <c r="H26" s="179">
        <v>221227090</v>
      </c>
      <c r="I26" s="180">
        <v>105581003</v>
      </c>
      <c r="J26" s="232">
        <f t="shared" si="2"/>
        <v>326808093</v>
      </c>
      <c r="K26" s="179">
        <v>192210056</v>
      </c>
      <c r="L26" s="180">
        <v>97372949</v>
      </c>
      <c r="M26" s="232">
        <f t="shared" si="3"/>
        <v>289583005</v>
      </c>
      <c r="N26" s="196"/>
    </row>
    <row r="27" spans="1:14" s="178" customFormat="1" ht="16.5" thickBot="1">
      <c r="A27" s="195"/>
      <c r="B27" s="204" t="s">
        <v>17</v>
      </c>
      <c r="C27" s="209" t="s">
        <v>196</v>
      </c>
      <c r="D27" s="201"/>
      <c r="E27" s="201"/>
      <c r="F27" s="201"/>
      <c r="G27" s="222" t="s">
        <v>189</v>
      </c>
      <c r="H27" s="237">
        <f>H28+H31+H34</f>
        <v>18921832</v>
      </c>
      <c r="I27" s="238">
        <f>I28+I31+I34</f>
        <v>36787666</v>
      </c>
      <c r="J27" s="231">
        <f t="shared" si="2"/>
        <v>55709498</v>
      </c>
      <c r="K27" s="237">
        <f>K28+K31+K34</f>
        <v>19592868</v>
      </c>
      <c r="L27" s="238">
        <f>L28+L31+L34</f>
        <v>36376236</v>
      </c>
      <c r="M27" s="231">
        <f t="shared" si="3"/>
        <v>55969104</v>
      </c>
      <c r="N27" s="197"/>
    </row>
    <row r="28" spans="1:14" ht="15.75">
      <c r="A28" s="187"/>
      <c r="B28" s="199"/>
      <c r="C28" s="205" t="s">
        <v>5</v>
      </c>
      <c r="D28" s="208" t="s">
        <v>157</v>
      </c>
      <c r="E28" s="200"/>
      <c r="F28" s="200"/>
      <c r="G28" s="223"/>
      <c r="H28" s="239">
        <f>H29+H30</f>
        <v>31852</v>
      </c>
      <c r="I28" s="240">
        <f>I29+I30</f>
        <v>309133</v>
      </c>
      <c r="J28" s="232">
        <f t="shared" si="2"/>
        <v>340985</v>
      </c>
      <c r="K28" s="239">
        <f>K29+K30</f>
        <v>252168</v>
      </c>
      <c r="L28" s="240">
        <f>L29+L30</f>
        <v>2338681</v>
      </c>
      <c r="M28" s="232">
        <f t="shared" si="3"/>
        <v>2590849</v>
      </c>
      <c r="N28" s="196"/>
    </row>
    <row r="29" spans="1:14" ht="15.75">
      <c r="A29" s="187"/>
      <c r="B29" s="199"/>
      <c r="C29" s="205"/>
      <c r="D29" s="208" t="s">
        <v>27</v>
      </c>
      <c r="E29" s="200"/>
      <c r="F29" s="200"/>
      <c r="G29" s="226"/>
      <c r="H29" s="168">
        <v>737374</v>
      </c>
      <c r="I29" s="183">
        <v>328414</v>
      </c>
      <c r="J29" s="232">
        <f t="shared" si="2"/>
        <v>1065788</v>
      </c>
      <c r="K29" s="168">
        <v>1144291</v>
      </c>
      <c r="L29" s="183">
        <v>2500542</v>
      </c>
      <c r="M29" s="232">
        <f t="shared" si="3"/>
        <v>3644833</v>
      </c>
      <c r="N29" s="196"/>
    </row>
    <row r="30" spans="1:14" ht="15.75">
      <c r="A30" s="187"/>
      <c r="B30" s="199"/>
      <c r="C30" s="205"/>
      <c r="D30" s="208" t="s">
        <v>28</v>
      </c>
      <c r="E30" s="200"/>
      <c r="F30" s="200"/>
      <c r="G30" s="227"/>
      <c r="H30" s="184">
        <v>-705522</v>
      </c>
      <c r="I30" s="185">
        <v>-19281</v>
      </c>
      <c r="J30" s="232">
        <f t="shared" si="2"/>
        <v>-724803</v>
      </c>
      <c r="K30" s="184">
        <v>-892123</v>
      </c>
      <c r="L30" s="185">
        <v>-161861</v>
      </c>
      <c r="M30" s="232">
        <f t="shared" si="3"/>
        <v>-1053984</v>
      </c>
      <c r="N30" s="196"/>
    </row>
    <row r="31" spans="1:14" ht="15.75">
      <c r="A31" s="187"/>
      <c r="B31" s="199"/>
      <c r="C31" s="205" t="s">
        <v>7</v>
      </c>
      <c r="D31" s="208" t="s">
        <v>29</v>
      </c>
      <c r="E31" s="200"/>
      <c r="F31" s="200"/>
      <c r="G31" s="228"/>
      <c r="H31" s="241">
        <f>H32+H33</f>
        <v>41160</v>
      </c>
      <c r="I31" s="240">
        <f>I32+I33</f>
        <v>2387507</v>
      </c>
      <c r="J31" s="232">
        <f t="shared" si="2"/>
        <v>2428667</v>
      </c>
      <c r="K31" s="241">
        <f>K32+K33</f>
        <v>151581</v>
      </c>
      <c r="L31" s="240">
        <f>L32+L33</f>
        <v>1623266</v>
      </c>
      <c r="M31" s="232">
        <f t="shared" si="3"/>
        <v>1774847</v>
      </c>
      <c r="N31" s="196"/>
    </row>
    <row r="32" spans="1:14" ht="15.75">
      <c r="A32" s="187"/>
      <c r="B32" s="199"/>
      <c r="C32" s="205"/>
      <c r="D32" s="208" t="s">
        <v>27</v>
      </c>
      <c r="E32" s="200"/>
      <c r="F32" s="200"/>
      <c r="G32" s="226"/>
      <c r="H32" s="168">
        <v>1517370</v>
      </c>
      <c r="I32" s="183">
        <v>2764390</v>
      </c>
      <c r="J32" s="232">
        <f t="shared" si="2"/>
        <v>4281760</v>
      </c>
      <c r="K32" s="168">
        <v>946381</v>
      </c>
      <c r="L32" s="183">
        <v>1883545</v>
      </c>
      <c r="M32" s="232">
        <f t="shared" si="3"/>
        <v>2829926</v>
      </c>
      <c r="N32" s="196"/>
    </row>
    <row r="33" spans="1:14" ht="15.75">
      <c r="A33" s="187"/>
      <c r="B33" s="199"/>
      <c r="C33" s="205"/>
      <c r="D33" s="208" t="s">
        <v>28</v>
      </c>
      <c r="E33" s="200"/>
      <c r="F33" s="200"/>
      <c r="G33" s="227"/>
      <c r="H33" s="184">
        <v>-1476210</v>
      </c>
      <c r="I33" s="185">
        <v>-376883</v>
      </c>
      <c r="J33" s="232">
        <f t="shared" si="2"/>
        <v>-1853093</v>
      </c>
      <c r="K33" s="184">
        <v>-794800</v>
      </c>
      <c r="L33" s="185">
        <v>-260279</v>
      </c>
      <c r="M33" s="232">
        <f t="shared" si="3"/>
        <v>-1055079</v>
      </c>
      <c r="N33" s="196"/>
    </row>
    <row r="34" spans="1:14" ht="15.75">
      <c r="A34" s="187"/>
      <c r="B34" s="199"/>
      <c r="C34" s="210" t="s">
        <v>9</v>
      </c>
      <c r="D34" s="208" t="s">
        <v>30</v>
      </c>
      <c r="E34" s="200"/>
      <c r="F34" s="200"/>
      <c r="G34" s="223"/>
      <c r="H34" s="239">
        <f>H35+H36</f>
        <v>18848820</v>
      </c>
      <c r="I34" s="240">
        <f>I35+I36</f>
        <v>34091026</v>
      </c>
      <c r="J34" s="232">
        <f t="shared" si="2"/>
        <v>52939846</v>
      </c>
      <c r="K34" s="239">
        <f>K35+K36</f>
        <v>19189119</v>
      </c>
      <c r="L34" s="240">
        <f>L35+L36</f>
        <v>32414289</v>
      </c>
      <c r="M34" s="232">
        <f t="shared" si="3"/>
        <v>51603408</v>
      </c>
      <c r="N34" s="196"/>
    </row>
    <row r="35" spans="1:14" ht="15.75">
      <c r="A35" s="187"/>
      <c r="B35" s="199"/>
      <c r="C35" s="205"/>
      <c r="D35" s="208" t="s">
        <v>27</v>
      </c>
      <c r="E35" s="200"/>
      <c r="F35" s="200"/>
      <c r="G35" s="226"/>
      <c r="H35" s="168">
        <v>38711219</v>
      </c>
      <c r="I35" s="183">
        <v>57116362</v>
      </c>
      <c r="J35" s="232">
        <f t="shared" si="2"/>
        <v>95827581</v>
      </c>
      <c r="K35" s="168">
        <v>39188399</v>
      </c>
      <c r="L35" s="183">
        <v>54827049</v>
      </c>
      <c r="M35" s="232">
        <f t="shared" si="3"/>
        <v>94015448</v>
      </c>
      <c r="N35" s="196"/>
    </row>
    <row r="36" spans="1:14" ht="15.75">
      <c r="A36" s="187"/>
      <c r="B36" s="199"/>
      <c r="C36" s="205"/>
      <c r="D36" s="200" t="s">
        <v>31</v>
      </c>
      <c r="E36" s="200"/>
      <c r="F36" s="200"/>
      <c r="G36" s="227"/>
      <c r="H36" s="184">
        <v>-19862399</v>
      </c>
      <c r="I36" s="185">
        <v>-23025336</v>
      </c>
      <c r="J36" s="232">
        <f t="shared" si="2"/>
        <v>-42887735</v>
      </c>
      <c r="K36" s="184">
        <v>-19999280</v>
      </c>
      <c r="L36" s="185">
        <v>-22412760</v>
      </c>
      <c r="M36" s="232">
        <f t="shared" si="3"/>
        <v>-42412040</v>
      </c>
      <c r="N36" s="196"/>
    </row>
    <row r="37" spans="1:14" s="178" customFormat="1" ht="16.5" thickBot="1">
      <c r="A37" s="195"/>
      <c r="B37" s="204" t="s">
        <v>23</v>
      </c>
      <c r="C37" s="206" t="s">
        <v>33</v>
      </c>
      <c r="D37" s="201"/>
      <c r="E37" s="201"/>
      <c r="F37" s="201"/>
      <c r="G37" s="222"/>
      <c r="H37" s="237">
        <f>H38+H39+H40</f>
        <v>1397096</v>
      </c>
      <c r="I37" s="238">
        <f>I38+I39+I40</f>
        <v>1548455</v>
      </c>
      <c r="J37" s="231">
        <f t="shared" si="2"/>
        <v>2945551</v>
      </c>
      <c r="K37" s="237">
        <f>K38+K39+K40</f>
        <v>2635031</v>
      </c>
      <c r="L37" s="238">
        <f>L38+L39+L40</f>
        <v>701580</v>
      </c>
      <c r="M37" s="231">
        <f t="shared" si="3"/>
        <v>3336611</v>
      </c>
      <c r="N37" s="197"/>
    </row>
    <row r="38" spans="1:14" ht="15.75">
      <c r="A38" s="187"/>
      <c r="B38" s="199"/>
      <c r="C38" s="205" t="s">
        <v>5</v>
      </c>
      <c r="D38" s="200" t="s">
        <v>34</v>
      </c>
      <c r="E38" s="200"/>
      <c r="F38" s="200"/>
      <c r="G38" s="223"/>
      <c r="H38" s="179">
        <v>576376</v>
      </c>
      <c r="I38" s="180">
        <v>0</v>
      </c>
      <c r="J38" s="232">
        <f t="shared" si="2"/>
        <v>576376</v>
      </c>
      <c r="K38" s="179">
        <v>342747</v>
      </c>
      <c r="L38" s="180">
        <v>0</v>
      </c>
      <c r="M38" s="232">
        <f t="shared" si="3"/>
        <v>342747</v>
      </c>
      <c r="N38" s="196"/>
    </row>
    <row r="39" spans="1:14" ht="15.75">
      <c r="A39" s="187"/>
      <c r="B39" s="199"/>
      <c r="C39" s="205" t="s">
        <v>7</v>
      </c>
      <c r="D39" s="200" t="s">
        <v>35</v>
      </c>
      <c r="E39" s="200"/>
      <c r="F39" s="200"/>
      <c r="G39" s="223"/>
      <c r="H39" s="179">
        <v>560211</v>
      </c>
      <c r="I39" s="180">
        <v>621823</v>
      </c>
      <c r="J39" s="232">
        <f t="shared" si="2"/>
        <v>1182034</v>
      </c>
      <c r="K39" s="179">
        <v>2114767</v>
      </c>
      <c r="L39" s="180">
        <v>520698</v>
      </c>
      <c r="M39" s="232">
        <f t="shared" si="3"/>
        <v>2635465</v>
      </c>
      <c r="N39" s="196"/>
    </row>
    <row r="40" spans="1:14" ht="15.75">
      <c r="A40" s="187"/>
      <c r="B40" s="199"/>
      <c r="C40" s="205" t="s">
        <v>9</v>
      </c>
      <c r="D40" s="200" t="s">
        <v>10</v>
      </c>
      <c r="E40" s="200"/>
      <c r="F40" s="200"/>
      <c r="G40" s="223"/>
      <c r="H40" s="179">
        <v>260509</v>
      </c>
      <c r="I40" s="180">
        <v>926632</v>
      </c>
      <c r="J40" s="232">
        <f t="shared" si="2"/>
        <v>1187141</v>
      </c>
      <c r="K40" s="179">
        <v>177517</v>
      </c>
      <c r="L40" s="180">
        <v>180882</v>
      </c>
      <c r="M40" s="232">
        <f t="shared" si="3"/>
        <v>358399</v>
      </c>
      <c r="N40" s="196"/>
    </row>
    <row r="41" spans="1:14" s="178" customFormat="1" ht="16.5" thickBot="1">
      <c r="A41" s="195"/>
      <c r="B41" s="204" t="s">
        <v>26</v>
      </c>
      <c r="C41" s="206" t="s">
        <v>145</v>
      </c>
      <c r="D41" s="201"/>
      <c r="E41" s="201"/>
      <c r="F41" s="201"/>
      <c r="G41" s="222"/>
      <c r="H41" s="237">
        <f>H42+H43</f>
        <v>0</v>
      </c>
      <c r="I41" s="238">
        <f>I42+I43</f>
        <v>0</v>
      </c>
      <c r="J41" s="231">
        <f t="shared" si="2"/>
        <v>0</v>
      </c>
      <c r="K41" s="237">
        <f>K42+K43</f>
        <v>0</v>
      </c>
      <c r="L41" s="238">
        <f>L42+L43</f>
        <v>0</v>
      </c>
      <c r="M41" s="231">
        <f t="shared" si="3"/>
        <v>0</v>
      </c>
      <c r="N41" s="197"/>
    </row>
    <row r="42" spans="1:14" ht="15.75">
      <c r="A42" s="187"/>
      <c r="B42" s="199"/>
      <c r="C42" s="205" t="s">
        <v>5</v>
      </c>
      <c r="D42" s="200" t="s">
        <v>37</v>
      </c>
      <c r="E42" s="200"/>
      <c r="F42" s="200"/>
      <c r="G42" s="223"/>
      <c r="H42" s="179">
        <v>0</v>
      </c>
      <c r="I42" s="180">
        <v>0</v>
      </c>
      <c r="J42" s="232">
        <f t="shared" si="2"/>
        <v>0</v>
      </c>
      <c r="K42" s="179">
        <v>0</v>
      </c>
      <c r="L42" s="180">
        <v>0</v>
      </c>
      <c r="M42" s="232">
        <f t="shared" si="3"/>
        <v>0</v>
      </c>
      <c r="N42" s="196"/>
    </row>
    <row r="43" spans="1:14" ht="15.75">
      <c r="A43" s="187"/>
      <c r="B43" s="199"/>
      <c r="C43" s="205" t="s">
        <v>7</v>
      </c>
      <c r="D43" s="200" t="s">
        <v>38</v>
      </c>
      <c r="E43" s="200"/>
      <c r="F43" s="200"/>
      <c r="G43" s="223"/>
      <c r="H43" s="179">
        <v>0</v>
      </c>
      <c r="I43" s="180">
        <v>0</v>
      </c>
      <c r="J43" s="232">
        <f t="shared" si="2"/>
        <v>0</v>
      </c>
      <c r="K43" s="179">
        <v>0</v>
      </c>
      <c r="L43" s="180">
        <v>0</v>
      </c>
      <c r="M43" s="232">
        <f t="shared" si="3"/>
        <v>0</v>
      </c>
      <c r="N43" s="196"/>
    </row>
    <row r="44" spans="1:14" s="178" customFormat="1" ht="16.5" thickBot="1">
      <c r="A44" s="195"/>
      <c r="B44" s="204" t="s">
        <v>32</v>
      </c>
      <c r="C44" s="209" t="s">
        <v>146</v>
      </c>
      <c r="D44" s="201"/>
      <c r="E44" s="201"/>
      <c r="F44" s="201"/>
      <c r="G44" s="222"/>
      <c r="H44" s="176">
        <v>30001403</v>
      </c>
      <c r="I44" s="177">
        <v>21579269</v>
      </c>
      <c r="J44" s="231">
        <f t="shared" si="2"/>
        <v>51580672</v>
      </c>
      <c r="K44" s="176">
        <v>30316323</v>
      </c>
      <c r="L44" s="177">
        <v>19401092</v>
      </c>
      <c r="M44" s="231">
        <f t="shared" si="3"/>
        <v>49717415</v>
      </c>
      <c r="N44" s="197"/>
    </row>
    <row r="45" spans="1:14" s="178" customFormat="1" ht="16.5" thickBot="1">
      <c r="A45" s="195"/>
      <c r="B45" s="211" t="s">
        <v>36</v>
      </c>
      <c r="C45" s="206" t="s">
        <v>198</v>
      </c>
      <c r="D45" s="201"/>
      <c r="E45" s="201"/>
      <c r="F45" s="201"/>
      <c r="G45" s="222" t="s">
        <v>195</v>
      </c>
      <c r="H45" s="176">
        <v>6213625</v>
      </c>
      <c r="I45" s="177">
        <v>591647</v>
      </c>
      <c r="J45" s="231">
        <f t="shared" si="2"/>
        <v>6805272</v>
      </c>
      <c r="K45" s="176">
        <v>4059237</v>
      </c>
      <c r="L45" s="177">
        <v>330546</v>
      </c>
      <c r="M45" s="231">
        <f t="shared" si="3"/>
        <v>4389783</v>
      </c>
      <c r="N45" s="197"/>
    </row>
    <row r="46" spans="1:14" s="178" customFormat="1" ht="16.5" thickBot="1">
      <c r="A46" s="195"/>
      <c r="B46" s="211" t="s">
        <v>39</v>
      </c>
      <c r="C46" s="206" t="s">
        <v>200</v>
      </c>
      <c r="D46" s="201"/>
      <c r="E46" s="201"/>
      <c r="F46" s="201"/>
      <c r="G46" s="222" t="s">
        <v>197</v>
      </c>
      <c r="H46" s="237">
        <f>H47+H48</f>
        <v>830190</v>
      </c>
      <c r="I46" s="238">
        <f>I47+I48</f>
        <v>0</v>
      </c>
      <c r="J46" s="231">
        <f t="shared" si="2"/>
        <v>830190</v>
      </c>
      <c r="K46" s="237">
        <f>K47+K48</f>
        <v>852601</v>
      </c>
      <c r="L46" s="238">
        <f>L47+L48</f>
        <v>0</v>
      </c>
      <c r="M46" s="231">
        <f t="shared" si="3"/>
        <v>852601</v>
      </c>
      <c r="N46" s="197"/>
    </row>
    <row r="47" spans="1:14" ht="15.75">
      <c r="A47" s="187"/>
      <c r="B47" s="199"/>
      <c r="C47" s="205" t="s">
        <v>5</v>
      </c>
      <c r="D47" s="200" t="s">
        <v>42</v>
      </c>
      <c r="E47" s="200"/>
      <c r="F47" s="200"/>
      <c r="G47" s="223"/>
      <c r="H47" s="179">
        <v>830190</v>
      </c>
      <c r="I47" s="180">
        <v>0</v>
      </c>
      <c r="J47" s="232">
        <f t="shared" si="2"/>
        <v>830190</v>
      </c>
      <c r="K47" s="179">
        <v>830190</v>
      </c>
      <c r="L47" s="180">
        <v>0</v>
      </c>
      <c r="M47" s="232">
        <f t="shared" si="3"/>
        <v>830190</v>
      </c>
      <c r="N47" s="196"/>
    </row>
    <row r="48" spans="1:14" ht="15.75">
      <c r="A48" s="187"/>
      <c r="B48" s="199"/>
      <c r="C48" s="205" t="s">
        <v>7</v>
      </c>
      <c r="D48" s="200" t="s">
        <v>43</v>
      </c>
      <c r="E48" s="200"/>
      <c r="F48" s="200"/>
      <c r="G48" s="223"/>
      <c r="H48" s="179">
        <v>0</v>
      </c>
      <c r="I48" s="180"/>
      <c r="J48" s="232">
        <f t="shared" si="2"/>
        <v>0</v>
      </c>
      <c r="K48" s="179">
        <v>22411</v>
      </c>
      <c r="L48" s="180">
        <v>0</v>
      </c>
      <c r="M48" s="232">
        <f t="shared" si="3"/>
        <v>22411</v>
      </c>
      <c r="N48" s="196"/>
    </row>
    <row r="49" spans="1:14" s="178" customFormat="1" ht="16.5" thickBot="1">
      <c r="A49" s="195"/>
      <c r="B49" s="212" t="s">
        <v>40</v>
      </c>
      <c r="C49" s="206" t="s">
        <v>201</v>
      </c>
      <c r="D49" s="201"/>
      <c r="E49" s="201"/>
      <c r="F49" s="201"/>
      <c r="G49" s="222" t="s">
        <v>197</v>
      </c>
      <c r="H49" s="237">
        <f>H50+H51</f>
        <v>0</v>
      </c>
      <c r="I49" s="238">
        <f>I50+I51</f>
        <v>0</v>
      </c>
      <c r="J49" s="231">
        <f t="shared" si="2"/>
        <v>0</v>
      </c>
      <c r="K49" s="237">
        <f>K50+K51</f>
        <v>21420</v>
      </c>
      <c r="L49" s="238">
        <f>L50+L51</f>
        <v>0</v>
      </c>
      <c r="M49" s="231">
        <f t="shared" si="3"/>
        <v>21420</v>
      </c>
      <c r="N49" s="197"/>
    </row>
    <row r="50" spans="1:14" ht="15.75">
      <c r="A50" s="187"/>
      <c r="B50" s="199"/>
      <c r="C50" s="205" t="s">
        <v>5</v>
      </c>
      <c r="D50" s="200" t="s">
        <v>45</v>
      </c>
      <c r="E50" s="200"/>
      <c r="F50" s="200"/>
      <c r="G50" s="223"/>
      <c r="H50" s="179">
        <v>0</v>
      </c>
      <c r="I50" s="180">
        <v>0</v>
      </c>
      <c r="J50" s="232">
        <f t="shared" si="2"/>
        <v>0</v>
      </c>
      <c r="K50" s="179">
        <v>21420</v>
      </c>
      <c r="L50" s="180">
        <v>0</v>
      </c>
      <c r="M50" s="232">
        <f t="shared" si="3"/>
        <v>21420</v>
      </c>
      <c r="N50" s="196"/>
    </row>
    <row r="51" spans="1:16" ht="15.75">
      <c r="A51" s="187"/>
      <c r="B51" s="199"/>
      <c r="C51" s="205" t="s">
        <v>7</v>
      </c>
      <c r="D51" s="200" t="s">
        <v>46</v>
      </c>
      <c r="E51" s="200"/>
      <c r="F51" s="200"/>
      <c r="G51" s="223"/>
      <c r="H51" s="179">
        <v>0</v>
      </c>
      <c r="I51" s="180">
        <v>0</v>
      </c>
      <c r="J51" s="232">
        <f t="shared" si="2"/>
        <v>0</v>
      </c>
      <c r="K51" s="179">
        <v>0</v>
      </c>
      <c r="L51" s="180">
        <v>0</v>
      </c>
      <c r="M51" s="232">
        <f t="shared" si="3"/>
        <v>0</v>
      </c>
      <c r="N51" s="196"/>
      <c r="P51" s="178"/>
    </row>
    <row r="52" spans="1:14" s="178" customFormat="1" ht="16.5" thickBot="1">
      <c r="A52" s="195"/>
      <c r="B52" s="212" t="s">
        <v>41</v>
      </c>
      <c r="C52" s="206" t="s">
        <v>203</v>
      </c>
      <c r="D52" s="201"/>
      <c r="E52" s="201"/>
      <c r="F52" s="201"/>
      <c r="G52" s="222" t="s">
        <v>199</v>
      </c>
      <c r="H52" s="237">
        <f>H53+H54</f>
        <v>0</v>
      </c>
      <c r="I52" s="238">
        <f>I53+I54</f>
        <v>0</v>
      </c>
      <c r="J52" s="231">
        <f t="shared" si="2"/>
        <v>0</v>
      </c>
      <c r="K52" s="237">
        <f>K53+K54</f>
        <v>0</v>
      </c>
      <c r="L52" s="238">
        <f>L53+L54</f>
        <v>0</v>
      </c>
      <c r="M52" s="231">
        <f t="shared" si="3"/>
        <v>0</v>
      </c>
      <c r="N52" s="197"/>
    </row>
    <row r="53" spans="1:16" ht="15.75">
      <c r="A53" s="187"/>
      <c r="B53" s="199"/>
      <c r="C53" s="205" t="s">
        <v>5</v>
      </c>
      <c r="D53" s="200" t="s">
        <v>20</v>
      </c>
      <c r="E53" s="200"/>
      <c r="F53" s="200"/>
      <c r="G53" s="223"/>
      <c r="H53" s="179">
        <v>0</v>
      </c>
      <c r="I53" s="180">
        <v>0</v>
      </c>
      <c r="J53" s="232">
        <f t="shared" si="2"/>
        <v>0</v>
      </c>
      <c r="K53" s="179">
        <v>0</v>
      </c>
      <c r="L53" s="180">
        <v>0</v>
      </c>
      <c r="M53" s="232">
        <f t="shared" si="3"/>
        <v>0</v>
      </c>
      <c r="N53" s="196"/>
      <c r="P53" s="178"/>
    </row>
    <row r="54" spans="1:16" ht="15.75">
      <c r="A54" s="187"/>
      <c r="B54" s="199"/>
      <c r="C54" s="205" t="s">
        <v>7</v>
      </c>
      <c r="D54" s="200" t="s">
        <v>48</v>
      </c>
      <c r="E54" s="200"/>
      <c r="F54" s="200"/>
      <c r="G54" s="223"/>
      <c r="H54" s="179">
        <v>0</v>
      </c>
      <c r="I54" s="180">
        <v>0</v>
      </c>
      <c r="J54" s="232">
        <f t="shared" si="2"/>
        <v>0</v>
      </c>
      <c r="K54" s="179">
        <v>0</v>
      </c>
      <c r="L54" s="180">
        <v>0</v>
      </c>
      <c r="M54" s="232">
        <f t="shared" si="3"/>
        <v>0</v>
      </c>
      <c r="N54" s="196"/>
      <c r="P54" s="178"/>
    </row>
    <row r="55" spans="1:14" s="178" customFormat="1" ht="16.5" thickBot="1">
      <c r="A55" s="195"/>
      <c r="B55" s="212" t="s">
        <v>44</v>
      </c>
      <c r="C55" s="206" t="s">
        <v>205</v>
      </c>
      <c r="D55" s="201"/>
      <c r="E55" s="201"/>
      <c r="F55" s="201"/>
      <c r="G55" s="222" t="s">
        <v>202</v>
      </c>
      <c r="H55" s="237">
        <f>H56+H57</f>
        <v>8646736</v>
      </c>
      <c r="I55" s="238">
        <f>I56+I57</f>
        <v>0</v>
      </c>
      <c r="J55" s="231">
        <f t="shared" si="2"/>
        <v>8646736</v>
      </c>
      <c r="K55" s="237">
        <f>K56+K57</f>
        <v>8782015</v>
      </c>
      <c r="L55" s="238">
        <f>L56+L57</f>
        <v>0</v>
      </c>
      <c r="M55" s="231">
        <f t="shared" si="3"/>
        <v>8782015</v>
      </c>
      <c r="N55" s="197"/>
    </row>
    <row r="56" spans="1:16" ht="15.75">
      <c r="A56" s="187"/>
      <c r="B56" s="199"/>
      <c r="C56" s="205" t="s">
        <v>5</v>
      </c>
      <c r="D56" s="200" t="s">
        <v>49</v>
      </c>
      <c r="E56" s="200"/>
      <c r="F56" s="200"/>
      <c r="G56" s="223"/>
      <c r="H56" s="179">
        <v>13036466</v>
      </c>
      <c r="I56" s="180">
        <v>0</v>
      </c>
      <c r="J56" s="232">
        <f t="shared" si="2"/>
        <v>13036466</v>
      </c>
      <c r="K56" s="179">
        <v>12636779</v>
      </c>
      <c r="L56" s="180">
        <v>0</v>
      </c>
      <c r="M56" s="232">
        <f t="shared" si="3"/>
        <v>12636779</v>
      </c>
      <c r="N56" s="196"/>
      <c r="P56" s="178"/>
    </row>
    <row r="57" spans="1:16" ht="15.75">
      <c r="A57" s="187"/>
      <c r="B57" s="199"/>
      <c r="C57" s="205" t="s">
        <v>7</v>
      </c>
      <c r="D57" s="200" t="s">
        <v>50</v>
      </c>
      <c r="E57" s="200"/>
      <c r="F57" s="200"/>
      <c r="G57" s="223"/>
      <c r="H57" s="179">
        <v>-4389730</v>
      </c>
      <c r="I57" s="180">
        <v>0</v>
      </c>
      <c r="J57" s="232">
        <f t="shared" si="2"/>
        <v>-4389730</v>
      </c>
      <c r="K57" s="179">
        <v>-3854764</v>
      </c>
      <c r="L57" s="180">
        <v>0</v>
      </c>
      <c r="M57" s="232">
        <f t="shared" si="3"/>
        <v>-3854764</v>
      </c>
      <c r="N57" s="196"/>
      <c r="P57" s="178"/>
    </row>
    <row r="58" spans="1:14" s="178" customFormat="1" ht="16.5" thickBot="1">
      <c r="A58" s="195"/>
      <c r="B58" s="212" t="s">
        <v>47</v>
      </c>
      <c r="C58" s="206" t="s">
        <v>207</v>
      </c>
      <c r="D58" s="201"/>
      <c r="E58" s="201"/>
      <c r="F58" s="201"/>
      <c r="G58" s="222" t="s">
        <v>204</v>
      </c>
      <c r="H58" s="176">
        <v>4220849</v>
      </c>
      <c r="I58" s="177">
        <v>3358</v>
      </c>
      <c r="J58" s="231">
        <f t="shared" si="2"/>
        <v>4224207</v>
      </c>
      <c r="K58" s="176">
        <v>3522754</v>
      </c>
      <c r="L58" s="177">
        <v>12564</v>
      </c>
      <c r="M58" s="231">
        <f t="shared" si="3"/>
        <v>3535318</v>
      </c>
      <c r="N58" s="197"/>
    </row>
    <row r="59" spans="1:16" ht="15.75">
      <c r="A59" s="187"/>
      <c r="B59" s="199"/>
      <c r="C59" s="207"/>
      <c r="D59" s="200"/>
      <c r="E59" s="200"/>
      <c r="F59" s="200"/>
      <c r="G59" s="226"/>
      <c r="H59" s="168"/>
      <c r="I59" s="183"/>
      <c r="J59" s="235"/>
      <c r="K59" s="168"/>
      <c r="L59" s="183"/>
      <c r="M59" s="235"/>
      <c r="N59" s="196"/>
      <c r="P59" s="178"/>
    </row>
    <row r="60" spans="1:14" s="247" customFormat="1" ht="16.5" thickBot="1">
      <c r="A60" s="195"/>
      <c r="B60" s="213"/>
      <c r="C60" s="214" t="s">
        <v>208</v>
      </c>
      <c r="D60" s="215"/>
      <c r="E60" s="215"/>
      <c r="F60" s="215"/>
      <c r="G60" s="229" t="s">
        <v>180</v>
      </c>
      <c r="H60" s="245">
        <f>H58+H55+H52+H49+H46+H45+H44+H41+H37+H27+H24+H19+H13+H9</f>
        <v>467197631</v>
      </c>
      <c r="I60" s="246">
        <f>I58+I55+I52+I49+I46+I45+I44+I41+I37+I27+I24+I19+I13+I9</f>
        <v>398228743</v>
      </c>
      <c r="J60" s="236">
        <f>H60+I60</f>
        <v>865426374</v>
      </c>
      <c r="K60" s="245">
        <f>K58+K55+K52+K49+K46+K45+K44+K41+K37+K27+K24+K19+K13+K9</f>
        <v>470796004</v>
      </c>
      <c r="L60" s="246">
        <f>L58+L55+L52+L49+L46+L45+L44+L41+L37+L27+L24+L19+L13+L9</f>
        <v>351829019</v>
      </c>
      <c r="M60" s="236">
        <f>K60+L60</f>
        <v>822625023</v>
      </c>
      <c r="N60" s="197"/>
    </row>
    <row r="61" spans="1:14" s="190" customFormat="1" ht="16.5" thickTop="1">
      <c r="A61" s="187"/>
      <c r="B61" s="199" t="s">
        <v>160</v>
      </c>
      <c r="C61" s="207"/>
      <c r="D61" s="200"/>
      <c r="E61" s="200"/>
      <c r="F61" s="200"/>
      <c r="G61" s="219"/>
      <c r="H61" s="200"/>
      <c r="I61" s="200"/>
      <c r="J61" s="200"/>
      <c r="K61" s="200"/>
      <c r="L61" s="200"/>
      <c r="M61" s="200"/>
      <c r="N61" s="196"/>
    </row>
    <row r="62" spans="1:14" s="190" customFormat="1" ht="16.5" thickBot="1">
      <c r="A62" s="187"/>
      <c r="B62" s="216"/>
      <c r="C62" s="217"/>
      <c r="D62" s="218"/>
      <c r="E62" s="218"/>
      <c r="F62" s="218"/>
      <c r="G62" s="220"/>
      <c r="H62" s="218"/>
      <c r="I62" s="218"/>
      <c r="J62" s="218"/>
      <c r="K62" s="218"/>
      <c r="L62" s="218"/>
      <c r="M62" s="218"/>
      <c r="N62" s="198"/>
    </row>
    <row r="63" ht="16.5" thickTop="1"/>
  </sheetData>
  <sheetProtection password="CC26" sheet="1"/>
  <mergeCells count="4">
    <mergeCell ref="F3:H3"/>
    <mergeCell ref="F4:H4"/>
    <mergeCell ref="F5:H5"/>
    <mergeCell ref="K6:M6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C1">
      <selection activeCell="M70" sqref="M70"/>
    </sheetView>
  </sheetViews>
  <sheetFormatPr defaultColWidth="9.140625" defaultRowHeight="12.75"/>
  <cols>
    <col min="1" max="1" width="5.00390625" style="12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70" customWidth="1"/>
    <col min="8" max="13" width="16.140625" style="2" customWidth="1"/>
    <col min="14" max="14" width="4.421875" style="159" customWidth="1"/>
    <col min="15" max="16384" width="9.140625" style="2" customWidth="1"/>
  </cols>
  <sheetData>
    <row r="1" ht="16.5" thickBot="1"/>
    <row r="2" spans="2:14" ht="16.5" thickTop="1">
      <c r="B2" s="140"/>
      <c r="C2" s="141"/>
      <c r="D2" s="142"/>
      <c r="E2" s="142"/>
      <c r="F2" s="142"/>
      <c r="G2" s="143"/>
      <c r="H2" s="142"/>
      <c r="I2" s="142"/>
      <c r="J2" s="142"/>
      <c r="K2" s="142"/>
      <c r="L2" s="142"/>
      <c r="M2" s="142"/>
      <c r="N2" s="144"/>
    </row>
    <row r="3" spans="1:14" s="71" customFormat="1" ht="15.75" customHeight="1">
      <c r="A3" s="147"/>
      <c r="B3" s="145"/>
      <c r="C3" s="146"/>
      <c r="D3" s="147"/>
      <c r="E3" s="148"/>
      <c r="F3" s="254" t="str">
        <f>Aktifler!F3</f>
        <v>KIBRIS VAKIFLAR BANKASI LTD.</v>
      </c>
      <c r="G3" s="254"/>
      <c r="H3" s="254"/>
      <c r="I3" s="147"/>
      <c r="J3" s="147"/>
      <c r="K3" s="149"/>
      <c r="L3" s="147"/>
      <c r="M3" s="149"/>
      <c r="N3" s="150"/>
    </row>
    <row r="4" spans="1:14" s="71" customFormat="1" ht="15.75">
      <c r="A4" s="147"/>
      <c r="B4" s="145"/>
      <c r="C4" s="146"/>
      <c r="D4" s="147"/>
      <c r="E4" s="148"/>
      <c r="F4" s="254" t="s">
        <v>226</v>
      </c>
      <c r="G4" s="254"/>
      <c r="H4" s="254"/>
      <c r="I4" s="146"/>
      <c r="J4" s="146"/>
      <c r="K4" s="146"/>
      <c r="L4" s="146"/>
      <c r="M4" s="146"/>
      <c r="N4" s="150"/>
    </row>
    <row r="5" spans="1:14" s="71" customFormat="1" ht="15.75">
      <c r="A5" s="147"/>
      <c r="B5" s="145"/>
      <c r="C5" s="146"/>
      <c r="D5" s="148"/>
      <c r="E5" s="151"/>
      <c r="F5" s="255" t="s">
        <v>228</v>
      </c>
      <c r="G5" s="255"/>
      <c r="H5" s="255"/>
      <c r="I5" s="146"/>
      <c r="J5" s="146"/>
      <c r="K5" s="146"/>
      <c r="L5" s="146"/>
      <c r="M5" s="146"/>
      <c r="N5" s="150"/>
    </row>
    <row r="6" spans="2:14" ht="15.75">
      <c r="B6" s="118"/>
      <c r="C6" s="120"/>
      <c r="D6" s="120"/>
      <c r="E6" s="120"/>
      <c r="F6" s="120"/>
      <c r="G6" s="119"/>
      <c r="H6" s="120"/>
      <c r="I6" s="152" t="s">
        <v>0</v>
      </c>
      <c r="J6" s="119"/>
      <c r="K6" s="256" t="s">
        <v>1</v>
      </c>
      <c r="L6" s="253"/>
      <c r="M6" s="253"/>
      <c r="N6" s="153"/>
    </row>
    <row r="7" spans="2:14" ht="22.5" customHeight="1" thickBot="1">
      <c r="B7" s="118"/>
      <c r="C7" s="120" t="s">
        <v>51</v>
      </c>
      <c r="D7" s="116"/>
      <c r="E7" s="120"/>
      <c r="F7" s="120"/>
      <c r="G7" s="119" t="s">
        <v>164</v>
      </c>
      <c r="H7" s="120"/>
      <c r="I7" s="248" t="str">
        <f>Aktifler!I7</f>
        <v>(31.12.2015)</v>
      </c>
      <c r="J7" s="154"/>
      <c r="K7" s="120"/>
      <c r="L7" s="248" t="str">
        <f>Aktifler!L7</f>
        <v>(31.12.2014)</v>
      </c>
      <c r="M7" s="120"/>
      <c r="N7" s="153"/>
    </row>
    <row r="8" spans="2:14" ht="16.5" thickTop="1">
      <c r="B8" s="110"/>
      <c r="C8" s="111"/>
      <c r="D8" s="112"/>
      <c r="E8" s="112"/>
      <c r="F8" s="113"/>
      <c r="G8" s="114"/>
      <c r="H8" s="155" t="s">
        <v>155</v>
      </c>
      <c r="I8" s="156" t="s">
        <v>156</v>
      </c>
      <c r="J8" s="157" t="s">
        <v>98</v>
      </c>
      <c r="K8" s="155" t="s">
        <v>155</v>
      </c>
      <c r="L8" s="156" t="s">
        <v>156</v>
      </c>
      <c r="M8" s="157" t="s">
        <v>98</v>
      </c>
      <c r="N8" s="153"/>
    </row>
    <row r="9" spans="1:14" s="74" customFormat="1" ht="16.5" thickBot="1">
      <c r="A9" s="116"/>
      <c r="B9" s="115" t="s">
        <v>3</v>
      </c>
      <c r="C9" s="116" t="s">
        <v>165</v>
      </c>
      <c r="D9" s="116"/>
      <c r="E9" s="116"/>
      <c r="F9" s="116"/>
      <c r="G9" s="117" t="s">
        <v>206</v>
      </c>
      <c r="H9" s="102">
        <f>H10+H11+H12+H13+H14+H15</f>
        <v>395404670</v>
      </c>
      <c r="I9" s="103">
        <f>I10+I11+I12+I13+I14+I15</f>
        <v>345400653</v>
      </c>
      <c r="J9" s="91">
        <f aca="true" t="shared" si="0" ref="J9:J57">H9+I9</f>
        <v>740805323</v>
      </c>
      <c r="K9" s="102">
        <f>K10+K11+K12+K13+K14+K15</f>
        <v>403082833</v>
      </c>
      <c r="L9" s="103">
        <f>L10+L11+L12+L13+L14+L15</f>
        <v>306715733</v>
      </c>
      <c r="M9" s="91">
        <f aca="true" t="shared" si="1" ref="M9:M57">K9+L9</f>
        <v>709798566</v>
      </c>
      <c r="N9" s="158"/>
    </row>
    <row r="10" spans="2:14" ht="15.75">
      <c r="B10" s="118"/>
      <c r="C10" s="119" t="s">
        <v>5</v>
      </c>
      <c r="D10" s="120" t="s">
        <v>52</v>
      </c>
      <c r="E10" s="120"/>
      <c r="F10" s="120"/>
      <c r="G10" s="121"/>
      <c r="H10" s="75">
        <v>205640898</v>
      </c>
      <c r="I10" s="76">
        <v>207406157</v>
      </c>
      <c r="J10" s="92">
        <f t="shared" si="0"/>
        <v>413047055</v>
      </c>
      <c r="K10" s="75">
        <v>219219831</v>
      </c>
      <c r="L10" s="76">
        <v>180167017</v>
      </c>
      <c r="M10" s="92">
        <f t="shared" si="1"/>
        <v>399386848</v>
      </c>
      <c r="N10" s="153"/>
    </row>
    <row r="11" spans="2:14" ht="15.75">
      <c r="B11" s="118"/>
      <c r="C11" s="119" t="s">
        <v>7</v>
      </c>
      <c r="D11" s="122" t="s">
        <v>53</v>
      </c>
      <c r="E11" s="120"/>
      <c r="F11" s="120"/>
      <c r="G11" s="121"/>
      <c r="H11" s="75">
        <v>150409044</v>
      </c>
      <c r="I11" s="76">
        <v>61724912</v>
      </c>
      <c r="J11" s="92">
        <f t="shared" si="0"/>
        <v>212133956</v>
      </c>
      <c r="K11" s="75">
        <v>141395840</v>
      </c>
      <c r="L11" s="76">
        <v>62448052</v>
      </c>
      <c r="M11" s="92">
        <f t="shared" si="1"/>
        <v>203843892</v>
      </c>
      <c r="N11" s="153"/>
    </row>
    <row r="12" spans="2:14" ht="15.75">
      <c r="B12" s="118"/>
      <c r="C12" s="119" t="s">
        <v>9</v>
      </c>
      <c r="D12" s="120" t="s">
        <v>54</v>
      </c>
      <c r="E12" s="120"/>
      <c r="F12" s="120"/>
      <c r="G12" s="121"/>
      <c r="H12" s="75">
        <v>11986610</v>
      </c>
      <c r="I12" s="76">
        <v>18666391</v>
      </c>
      <c r="J12" s="92">
        <f t="shared" si="0"/>
        <v>30653001</v>
      </c>
      <c r="K12" s="75">
        <v>9532112</v>
      </c>
      <c r="L12" s="76">
        <v>13137391</v>
      </c>
      <c r="M12" s="92">
        <f t="shared" si="1"/>
        <v>22669503</v>
      </c>
      <c r="N12" s="153"/>
    </row>
    <row r="13" spans="2:14" ht="15.75">
      <c r="B13" s="118"/>
      <c r="C13" s="119" t="s">
        <v>21</v>
      </c>
      <c r="D13" s="120" t="s">
        <v>56</v>
      </c>
      <c r="E13" s="120"/>
      <c r="F13" s="120"/>
      <c r="G13" s="121"/>
      <c r="H13" s="75">
        <v>5899505</v>
      </c>
      <c r="I13" s="76">
        <v>251966</v>
      </c>
      <c r="J13" s="92">
        <f t="shared" si="0"/>
        <v>6151471</v>
      </c>
      <c r="K13" s="75">
        <v>6050779</v>
      </c>
      <c r="L13" s="76">
        <v>194334</v>
      </c>
      <c r="M13" s="92">
        <f t="shared" si="1"/>
        <v>6245113</v>
      </c>
      <c r="N13" s="153"/>
    </row>
    <row r="14" spans="2:14" ht="15.75">
      <c r="B14" s="118"/>
      <c r="C14" s="119" t="s">
        <v>55</v>
      </c>
      <c r="D14" s="120" t="s">
        <v>58</v>
      </c>
      <c r="E14" s="120"/>
      <c r="F14" s="120"/>
      <c r="G14" s="121"/>
      <c r="H14" s="75">
        <v>21468613</v>
      </c>
      <c r="I14" s="76">
        <v>57351227</v>
      </c>
      <c r="J14" s="92">
        <f t="shared" si="0"/>
        <v>78819840</v>
      </c>
      <c r="K14" s="75">
        <v>26884271</v>
      </c>
      <c r="L14" s="76">
        <v>50768939</v>
      </c>
      <c r="M14" s="92">
        <f t="shared" si="1"/>
        <v>77653210</v>
      </c>
      <c r="N14" s="153"/>
    </row>
    <row r="15" spans="2:14" ht="15.75">
      <c r="B15" s="118"/>
      <c r="C15" s="119" t="s">
        <v>57</v>
      </c>
      <c r="D15" s="120" t="s">
        <v>61</v>
      </c>
      <c r="E15" s="120"/>
      <c r="F15" s="120"/>
      <c r="G15" s="121"/>
      <c r="H15" s="75">
        <v>0</v>
      </c>
      <c r="I15" s="76">
        <v>0</v>
      </c>
      <c r="J15" s="92">
        <f t="shared" si="0"/>
        <v>0</v>
      </c>
      <c r="K15" s="75">
        <v>0</v>
      </c>
      <c r="L15" s="76">
        <v>0</v>
      </c>
      <c r="M15" s="92">
        <f t="shared" si="1"/>
        <v>0</v>
      </c>
      <c r="N15" s="153"/>
    </row>
    <row r="16" spans="1:14" s="74" customFormat="1" ht="16.5" thickBot="1">
      <c r="A16" s="116"/>
      <c r="B16" s="115" t="s">
        <v>62</v>
      </c>
      <c r="C16" s="123" t="s">
        <v>218</v>
      </c>
      <c r="D16" s="116"/>
      <c r="E16" s="116"/>
      <c r="F16" s="116"/>
      <c r="G16" s="124" t="s">
        <v>166</v>
      </c>
      <c r="H16" s="77"/>
      <c r="I16" s="78"/>
      <c r="J16" s="93">
        <f t="shared" si="0"/>
        <v>0</v>
      </c>
      <c r="K16" s="77"/>
      <c r="L16" s="78"/>
      <c r="M16" s="93">
        <f t="shared" si="1"/>
        <v>0</v>
      </c>
      <c r="N16" s="158"/>
    </row>
    <row r="17" spans="1:14" s="74" customFormat="1" ht="16.5" thickBot="1">
      <c r="A17" s="116"/>
      <c r="B17" s="115" t="s">
        <v>15</v>
      </c>
      <c r="C17" s="123" t="s">
        <v>169</v>
      </c>
      <c r="D17" s="116"/>
      <c r="E17" s="116"/>
      <c r="F17" s="116"/>
      <c r="G17" s="125" t="s">
        <v>167</v>
      </c>
      <c r="H17" s="104">
        <f>H18+H19</f>
        <v>0</v>
      </c>
      <c r="I17" s="105">
        <f>I18+I19</f>
        <v>0</v>
      </c>
      <c r="J17" s="94">
        <f t="shared" si="0"/>
        <v>0</v>
      </c>
      <c r="K17" s="104">
        <f>K18+K19</f>
        <v>0</v>
      </c>
      <c r="L17" s="105">
        <f>L18+L19</f>
        <v>0</v>
      </c>
      <c r="M17" s="94">
        <f t="shared" si="1"/>
        <v>0</v>
      </c>
      <c r="N17" s="158"/>
    </row>
    <row r="18" spans="2:14" ht="15.75">
      <c r="B18" s="118"/>
      <c r="C18" s="119" t="s">
        <v>5</v>
      </c>
      <c r="D18" s="120" t="s">
        <v>147</v>
      </c>
      <c r="E18" s="120"/>
      <c r="F18" s="120"/>
      <c r="G18" s="121"/>
      <c r="H18" s="75">
        <v>0</v>
      </c>
      <c r="I18" s="76">
        <v>0</v>
      </c>
      <c r="J18" s="92">
        <f t="shared" si="0"/>
        <v>0</v>
      </c>
      <c r="K18" s="75">
        <v>0</v>
      </c>
      <c r="L18" s="76">
        <v>0</v>
      </c>
      <c r="M18" s="92">
        <f t="shared" si="1"/>
        <v>0</v>
      </c>
      <c r="N18" s="153"/>
    </row>
    <row r="19" spans="2:14" ht="15.75">
      <c r="B19" s="118"/>
      <c r="C19" s="119" t="s">
        <v>7</v>
      </c>
      <c r="D19" s="120" t="s">
        <v>63</v>
      </c>
      <c r="E19" s="120"/>
      <c r="F19" s="120"/>
      <c r="G19" s="121"/>
      <c r="H19" s="106">
        <f>H20+H21+H22</f>
        <v>0</v>
      </c>
      <c r="I19" s="107">
        <f>I20+I21+I22</f>
        <v>0</v>
      </c>
      <c r="J19" s="92">
        <f t="shared" si="0"/>
        <v>0</v>
      </c>
      <c r="K19" s="106">
        <f>K20+K21+K22</f>
        <v>0</v>
      </c>
      <c r="L19" s="107">
        <f>L20+L21+L22</f>
        <v>0</v>
      </c>
      <c r="M19" s="92">
        <f t="shared" si="1"/>
        <v>0</v>
      </c>
      <c r="N19" s="153"/>
    </row>
    <row r="20" spans="2:14" ht="15.75">
      <c r="B20" s="118"/>
      <c r="C20" s="126"/>
      <c r="D20" s="122" t="s">
        <v>64</v>
      </c>
      <c r="E20" s="120"/>
      <c r="F20" s="120"/>
      <c r="G20" s="127"/>
      <c r="H20" s="79">
        <v>0</v>
      </c>
      <c r="I20" s="80">
        <v>0</v>
      </c>
      <c r="J20" s="95">
        <f t="shared" si="0"/>
        <v>0</v>
      </c>
      <c r="K20" s="79">
        <v>0</v>
      </c>
      <c r="L20" s="80">
        <v>0</v>
      </c>
      <c r="M20" s="95">
        <f t="shared" si="1"/>
        <v>0</v>
      </c>
      <c r="N20" s="153"/>
    </row>
    <row r="21" spans="2:14" ht="15.75">
      <c r="B21" s="118"/>
      <c r="C21" s="126"/>
      <c r="D21" s="122" t="s">
        <v>65</v>
      </c>
      <c r="E21" s="120"/>
      <c r="F21" s="120"/>
      <c r="G21" s="128"/>
      <c r="H21" s="79">
        <v>0</v>
      </c>
      <c r="I21" s="80">
        <v>0</v>
      </c>
      <c r="J21" s="96">
        <f t="shared" si="0"/>
        <v>0</v>
      </c>
      <c r="K21" s="79">
        <v>0</v>
      </c>
      <c r="L21" s="80">
        <v>0</v>
      </c>
      <c r="M21" s="96">
        <f t="shared" si="1"/>
        <v>0</v>
      </c>
      <c r="N21" s="153"/>
    </row>
    <row r="22" spans="2:14" ht="15.75">
      <c r="B22" s="118"/>
      <c r="C22" s="126"/>
      <c r="D22" s="120" t="s">
        <v>66</v>
      </c>
      <c r="E22" s="120"/>
      <c r="F22" s="120"/>
      <c r="G22" s="128"/>
      <c r="H22" s="79">
        <v>0</v>
      </c>
      <c r="I22" s="80">
        <v>0</v>
      </c>
      <c r="J22" s="96">
        <f t="shared" si="0"/>
        <v>0</v>
      </c>
      <c r="K22" s="79">
        <v>0</v>
      </c>
      <c r="L22" s="80">
        <v>0</v>
      </c>
      <c r="M22" s="96">
        <f t="shared" si="1"/>
        <v>0</v>
      </c>
      <c r="N22" s="153"/>
    </row>
    <row r="23" spans="1:14" s="74" customFormat="1" ht="16.5" thickBot="1">
      <c r="A23" s="116"/>
      <c r="B23" s="115" t="s">
        <v>67</v>
      </c>
      <c r="C23" s="123" t="s">
        <v>173</v>
      </c>
      <c r="D23" s="116"/>
      <c r="E23" s="116"/>
      <c r="F23" s="116"/>
      <c r="G23" s="117" t="s">
        <v>168</v>
      </c>
      <c r="H23" s="72">
        <v>10642</v>
      </c>
      <c r="I23" s="73">
        <v>9528053</v>
      </c>
      <c r="J23" s="91">
        <f t="shared" si="0"/>
        <v>9538695</v>
      </c>
      <c r="K23" s="72">
        <v>17312</v>
      </c>
      <c r="L23" s="73">
        <v>8004409</v>
      </c>
      <c r="M23" s="91">
        <f t="shared" si="1"/>
        <v>8021721</v>
      </c>
      <c r="N23" s="158"/>
    </row>
    <row r="24" spans="1:14" s="74" customFormat="1" ht="16.5" thickBot="1">
      <c r="A24" s="116"/>
      <c r="B24" s="115" t="s">
        <v>17</v>
      </c>
      <c r="C24" s="123" t="s">
        <v>171</v>
      </c>
      <c r="D24" s="116"/>
      <c r="E24" s="116"/>
      <c r="F24" s="116"/>
      <c r="G24" s="117" t="s">
        <v>172</v>
      </c>
      <c r="H24" s="102">
        <f>H25+H26+H27</f>
        <v>0</v>
      </c>
      <c r="I24" s="103">
        <f>I25+I26+I27</f>
        <v>0</v>
      </c>
      <c r="J24" s="91">
        <f t="shared" si="0"/>
        <v>0</v>
      </c>
      <c r="K24" s="102">
        <f>K25+K26+K27</f>
        <v>0</v>
      </c>
      <c r="L24" s="103">
        <f>L25+L26+L27</f>
        <v>0</v>
      </c>
      <c r="M24" s="91">
        <f t="shared" si="1"/>
        <v>0</v>
      </c>
      <c r="N24" s="158"/>
    </row>
    <row r="25" spans="2:14" ht="15.75">
      <c r="B25" s="118"/>
      <c r="C25" s="119" t="s">
        <v>5</v>
      </c>
      <c r="D25" s="120" t="s">
        <v>68</v>
      </c>
      <c r="E25" s="120"/>
      <c r="F25" s="120"/>
      <c r="G25" s="121"/>
      <c r="H25" s="75">
        <v>0</v>
      </c>
      <c r="I25" s="76">
        <v>0</v>
      </c>
      <c r="J25" s="92">
        <f t="shared" si="0"/>
        <v>0</v>
      </c>
      <c r="K25" s="75">
        <v>0</v>
      </c>
      <c r="L25" s="76">
        <v>0</v>
      </c>
      <c r="M25" s="92">
        <f t="shared" si="1"/>
        <v>0</v>
      </c>
      <c r="N25" s="153"/>
    </row>
    <row r="26" spans="2:14" ht="15.75">
      <c r="B26" s="118"/>
      <c r="C26" s="119" t="s">
        <v>7</v>
      </c>
      <c r="D26" s="120" t="s">
        <v>69</v>
      </c>
      <c r="E26" s="120"/>
      <c r="F26" s="120"/>
      <c r="G26" s="121"/>
      <c r="H26" s="75">
        <v>0</v>
      </c>
      <c r="I26" s="76">
        <v>0</v>
      </c>
      <c r="J26" s="92">
        <f t="shared" si="0"/>
        <v>0</v>
      </c>
      <c r="K26" s="75">
        <v>0</v>
      </c>
      <c r="L26" s="76">
        <v>0</v>
      </c>
      <c r="M26" s="92">
        <f t="shared" si="1"/>
        <v>0</v>
      </c>
      <c r="N26" s="153"/>
    </row>
    <row r="27" spans="2:14" ht="15.75">
      <c r="B27" s="118"/>
      <c r="C27" s="119" t="s">
        <v>9</v>
      </c>
      <c r="D27" s="120" t="s">
        <v>70</v>
      </c>
      <c r="E27" s="120"/>
      <c r="F27" s="120"/>
      <c r="G27" s="121"/>
      <c r="H27" s="75">
        <v>0</v>
      </c>
      <c r="I27" s="76">
        <v>0</v>
      </c>
      <c r="J27" s="92">
        <f t="shared" si="0"/>
        <v>0</v>
      </c>
      <c r="K27" s="75">
        <v>0</v>
      </c>
      <c r="L27" s="76">
        <v>0</v>
      </c>
      <c r="M27" s="92">
        <f t="shared" si="1"/>
        <v>0</v>
      </c>
      <c r="N27" s="153"/>
    </row>
    <row r="28" spans="1:14" s="74" customFormat="1" ht="16.5" thickBot="1">
      <c r="A28" s="116"/>
      <c r="B28" s="115" t="s">
        <v>71</v>
      </c>
      <c r="C28" s="129" t="s">
        <v>72</v>
      </c>
      <c r="D28" s="116"/>
      <c r="E28" s="116"/>
      <c r="F28" s="116"/>
      <c r="G28" s="117"/>
      <c r="H28" s="102">
        <f>H29+H30+H31</f>
        <v>2360873</v>
      </c>
      <c r="I28" s="103">
        <f>I29+I30+I31</f>
        <v>1160367</v>
      </c>
      <c r="J28" s="91">
        <f t="shared" si="0"/>
        <v>3521240</v>
      </c>
      <c r="K28" s="102">
        <f>K29+K30+K31</f>
        <v>2645756</v>
      </c>
      <c r="L28" s="103">
        <f>L29+L30+L31</f>
        <v>1042286</v>
      </c>
      <c r="M28" s="91">
        <f t="shared" si="1"/>
        <v>3688042</v>
      </c>
      <c r="N28" s="158"/>
    </row>
    <row r="29" spans="2:14" ht="15.75">
      <c r="B29" s="118"/>
      <c r="C29" s="119" t="s">
        <v>5</v>
      </c>
      <c r="D29" s="120" t="s">
        <v>73</v>
      </c>
      <c r="E29" s="120"/>
      <c r="F29" s="120"/>
      <c r="G29" s="121"/>
      <c r="H29" s="75">
        <v>2360873</v>
      </c>
      <c r="I29" s="76">
        <v>1160367</v>
      </c>
      <c r="J29" s="92">
        <f t="shared" si="0"/>
        <v>3521240</v>
      </c>
      <c r="K29" s="75">
        <v>2645756</v>
      </c>
      <c r="L29" s="76">
        <v>1042286</v>
      </c>
      <c r="M29" s="92">
        <f t="shared" si="1"/>
        <v>3688042</v>
      </c>
      <c r="N29" s="153"/>
    </row>
    <row r="30" spans="2:14" ht="15.75">
      <c r="B30" s="118"/>
      <c r="C30" s="119" t="s">
        <v>7</v>
      </c>
      <c r="D30" s="120" t="s">
        <v>74</v>
      </c>
      <c r="E30" s="120"/>
      <c r="F30" s="120"/>
      <c r="G30" s="121"/>
      <c r="H30" s="75">
        <v>0</v>
      </c>
      <c r="I30" s="76">
        <v>0</v>
      </c>
      <c r="J30" s="92">
        <f t="shared" si="0"/>
        <v>0</v>
      </c>
      <c r="K30" s="75">
        <v>0</v>
      </c>
      <c r="L30" s="76">
        <v>0</v>
      </c>
      <c r="M30" s="92">
        <f t="shared" si="1"/>
        <v>0</v>
      </c>
      <c r="N30" s="153"/>
    </row>
    <row r="31" spans="2:14" ht="15.75">
      <c r="B31" s="118"/>
      <c r="C31" s="119" t="s">
        <v>9</v>
      </c>
      <c r="D31" s="120" t="s">
        <v>10</v>
      </c>
      <c r="E31" s="120"/>
      <c r="F31" s="120"/>
      <c r="G31" s="121"/>
      <c r="H31" s="75">
        <v>0</v>
      </c>
      <c r="I31" s="76">
        <v>0</v>
      </c>
      <c r="J31" s="92">
        <f t="shared" si="0"/>
        <v>0</v>
      </c>
      <c r="K31" s="75">
        <v>0</v>
      </c>
      <c r="L31" s="76">
        <v>0</v>
      </c>
      <c r="M31" s="92">
        <f t="shared" si="1"/>
        <v>0</v>
      </c>
      <c r="N31" s="153"/>
    </row>
    <row r="32" spans="1:14" s="74" customFormat="1" ht="16.5" thickBot="1">
      <c r="A32" s="116"/>
      <c r="B32" s="115" t="s">
        <v>75</v>
      </c>
      <c r="C32" s="129" t="s">
        <v>219</v>
      </c>
      <c r="D32" s="116"/>
      <c r="E32" s="116"/>
      <c r="F32" s="116"/>
      <c r="G32" s="117"/>
      <c r="H32" s="102">
        <f>H33+H34</f>
        <v>0</v>
      </c>
      <c r="I32" s="103">
        <f>I33+I34</f>
        <v>0</v>
      </c>
      <c r="J32" s="91">
        <f t="shared" si="0"/>
        <v>0</v>
      </c>
      <c r="K32" s="102">
        <f>K33+K34</f>
        <v>0</v>
      </c>
      <c r="L32" s="103">
        <f>L33+L34</f>
        <v>0</v>
      </c>
      <c r="M32" s="91">
        <f t="shared" si="1"/>
        <v>0</v>
      </c>
      <c r="N32" s="158"/>
    </row>
    <row r="33" spans="2:14" ht="15.75">
      <c r="B33" s="118"/>
      <c r="C33" s="119" t="s">
        <v>5</v>
      </c>
      <c r="D33" s="120" t="s">
        <v>76</v>
      </c>
      <c r="E33" s="120"/>
      <c r="F33" s="120"/>
      <c r="G33" s="121"/>
      <c r="H33" s="75">
        <v>0</v>
      </c>
      <c r="I33" s="76">
        <v>0</v>
      </c>
      <c r="J33" s="92">
        <f t="shared" si="0"/>
        <v>0</v>
      </c>
      <c r="K33" s="75">
        <v>0</v>
      </c>
      <c r="L33" s="76">
        <v>0</v>
      </c>
      <c r="M33" s="92">
        <f t="shared" si="1"/>
        <v>0</v>
      </c>
      <c r="N33" s="153"/>
    </row>
    <row r="34" spans="2:14" ht="15.75">
      <c r="B34" s="118"/>
      <c r="C34" s="119" t="s">
        <v>7</v>
      </c>
      <c r="D34" s="120" t="s">
        <v>77</v>
      </c>
      <c r="E34" s="120"/>
      <c r="F34" s="120"/>
      <c r="G34" s="121"/>
      <c r="H34" s="75">
        <v>0</v>
      </c>
      <c r="I34" s="76">
        <v>0</v>
      </c>
      <c r="J34" s="92">
        <f t="shared" si="0"/>
        <v>0</v>
      </c>
      <c r="K34" s="75">
        <v>0</v>
      </c>
      <c r="L34" s="76">
        <v>0</v>
      </c>
      <c r="M34" s="92">
        <f t="shared" si="1"/>
        <v>0</v>
      </c>
      <c r="N34" s="153"/>
    </row>
    <row r="35" spans="1:14" s="74" customFormat="1" ht="16.5" thickBot="1">
      <c r="A35" s="116"/>
      <c r="B35" s="115" t="s">
        <v>32</v>
      </c>
      <c r="C35" s="123" t="s">
        <v>78</v>
      </c>
      <c r="D35" s="116"/>
      <c r="E35" s="116"/>
      <c r="F35" s="116"/>
      <c r="G35" s="117"/>
      <c r="H35" s="72">
        <v>817070</v>
      </c>
      <c r="I35" s="73">
        <v>53398</v>
      </c>
      <c r="J35" s="91">
        <f t="shared" si="0"/>
        <v>870468</v>
      </c>
      <c r="K35" s="72">
        <v>920030</v>
      </c>
      <c r="L35" s="73">
        <v>52600</v>
      </c>
      <c r="M35" s="91">
        <f t="shared" si="1"/>
        <v>972630</v>
      </c>
      <c r="N35" s="158"/>
    </row>
    <row r="36" spans="1:14" s="74" customFormat="1" ht="16.5" thickBot="1">
      <c r="A36" s="116"/>
      <c r="B36" s="115" t="s">
        <v>36</v>
      </c>
      <c r="C36" s="123" t="s">
        <v>79</v>
      </c>
      <c r="D36" s="116"/>
      <c r="E36" s="116"/>
      <c r="F36" s="116"/>
      <c r="G36" s="117"/>
      <c r="H36" s="72">
        <v>25</v>
      </c>
      <c r="I36" s="73">
        <v>0</v>
      </c>
      <c r="J36" s="91">
        <f t="shared" si="0"/>
        <v>25</v>
      </c>
      <c r="K36" s="72">
        <v>0</v>
      </c>
      <c r="L36" s="73">
        <v>0</v>
      </c>
      <c r="M36" s="91">
        <f t="shared" si="1"/>
        <v>0</v>
      </c>
      <c r="N36" s="158"/>
    </row>
    <row r="37" spans="1:14" s="74" customFormat="1" ht="16.5" thickBot="1">
      <c r="A37" s="116"/>
      <c r="B37" s="115" t="s">
        <v>39</v>
      </c>
      <c r="C37" s="123" t="s">
        <v>175</v>
      </c>
      <c r="D37" s="116"/>
      <c r="E37" s="116"/>
      <c r="F37" s="116"/>
      <c r="G37" s="117" t="s">
        <v>170</v>
      </c>
      <c r="H37" s="72">
        <v>11951292</v>
      </c>
      <c r="I37" s="73">
        <v>834229</v>
      </c>
      <c r="J37" s="91">
        <f t="shared" si="0"/>
        <v>12785521</v>
      </c>
      <c r="K37" s="72">
        <v>6319924</v>
      </c>
      <c r="L37" s="73">
        <v>706107</v>
      </c>
      <c r="M37" s="91">
        <f t="shared" si="1"/>
        <v>7026031</v>
      </c>
      <c r="N37" s="158"/>
    </row>
    <row r="38" spans="1:14" s="74" customFormat="1" ht="16.5" thickBot="1">
      <c r="A38" s="116"/>
      <c r="B38" s="115" t="s">
        <v>40</v>
      </c>
      <c r="C38" s="123" t="s">
        <v>80</v>
      </c>
      <c r="D38" s="116"/>
      <c r="E38" s="116"/>
      <c r="F38" s="116"/>
      <c r="G38" s="117"/>
      <c r="H38" s="102">
        <f>H39+H40+H41+H42</f>
        <v>5737514</v>
      </c>
      <c r="I38" s="103">
        <f>I39+I40+I41+I42</f>
        <v>0</v>
      </c>
      <c r="J38" s="91">
        <f t="shared" si="0"/>
        <v>5737514</v>
      </c>
      <c r="K38" s="102">
        <f>K39+K40+K41+K42</f>
        <v>5568980</v>
      </c>
      <c r="L38" s="103">
        <f>L39+L40+L41+L42</f>
        <v>0</v>
      </c>
      <c r="M38" s="91">
        <f t="shared" si="1"/>
        <v>5568980</v>
      </c>
      <c r="N38" s="158"/>
    </row>
    <row r="39" spans="2:14" ht="15.75">
      <c r="B39" s="118"/>
      <c r="C39" s="119" t="s">
        <v>5</v>
      </c>
      <c r="D39" s="120" t="s">
        <v>81</v>
      </c>
      <c r="E39" s="120"/>
      <c r="F39" s="120"/>
      <c r="G39" s="121"/>
      <c r="H39" s="75">
        <v>0</v>
      </c>
      <c r="I39" s="76">
        <v>0</v>
      </c>
      <c r="J39" s="92">
        <f t="shared" si="0"/>
        <v>0</v>
      </c>
      <c r="K39" s="75">
        <v>0</v>
      </c>
      <c r="L39" s="76">
        <v>0</v>
      </c>
      <c r="M39" s="92">
        <f t="shared" si="1"/>
        <v>0</v>
      </c>
      <c r="N39" s="153"/>
    </row>
    <row r="40" spans="2:14" ht="15.75">
      <c r="B40" s="118"/>
      <c r="C40" s="119" t="s">
        <v>7</v>
      </c>
      <c r="D40" s="120" t="s">
        <v>82</v>
      </c>
      <c r="E40" s="120"/>
      <c r="F40" s="120"/>
      <c r="G40" s="121"/>
      <c r="H40" s="75">
        <v>4803260</v>
      </c>
      <c r="I40" s="76">
        <v>0</v>
      </c>
      <c r="J40" s="92">
        <f t="shared" si="0"/>
        <v>4803260</v>
      </c>
      <c r="K40" s="75">
        <v>5057763</v>
      </c>
      <c r="L40" s="76">
        <v>0</v>
      </c>
      <c r="M40" s="92">
        <f t="shared" si="1"/>
        <v>5057763</v>
      </c>
      <c r="N40" s="153"/>
    </row>
    <row r="41" spans="2:14" ht="15.75">
      <c r="B41" s="118"/>
      <c r="C41" s="119" t="s">
        <v>9</v>
      </c>
      <c r="D41" s="120" t="s">
        <v>83</v>
      </c>
      <c r="E41" s="120"/>
      <c r="F41" s="120"/>
      <c r="G41" s="121"/>
      <c r="H41" s="75">
        <v>899454</v>
      </c>
      <c r="I41" s="76">
        <v>0</v>
      </c>
      <c r="J41" s="92">
        <f t="shared" si="0"/>
        <v>899454</v>
      </c>
      <c r="K41" s="75">
        <v>0</v>
      </c>
      <c r="L41" s="76">
        <v>0</v>
      </c>
      <c r="M41" s="92">
        <f t="shared" si="1"/>
        <v>0</v>
      </c>
      <c r="N41" s="153"/>
    </row>
    <row r="42" spans="2:14" ht="15.75">
      <c r="B42" s="118"/>
      <c r="C42" s="119" t="s">
        <v>21</v>
      </c>
      <c r="D42" s="120" t="s">
        <v>84</v>
      </c>
      <c r="E42" s="120"/>
      <c r="F42" s="120"/>
      <c r="G42" s="121"/>
      <c r="H42" s="75">
        <v>34800</v>
      </c>
      <c r="I42" s="76">
        <v>0</v>
      </c>
      <c r="J42" s="92">
        <f t="shared" si="0"/>
        <v>34800</v>
      </c>
      <c r="K42" s="75">
        <v>511217</v>
      </c>
      <c r="L42" s="76">
        <v>0</v>
      </c>
      <c r="M42" s="92">
        <f t="shared" si="1"/>
        <v>511217</v>
      </c>
      <c r="N42" s="153"/>
    </row>
    <row r="43" spans="1:14" s="74" customFormat="1" ht="16.5" thickBot="1">
      <c r="A43" s="116"/>
      <c r="B43" s="115" t="s">
        <v>41</v>
      </c>
      <c r="C43" s="129" t="s">
        <v>177</v>
      </c>
      <c r="D43" s="116"/>
      <c r="E43" s="116"/>
      <c r="F43" s="116"/>
      <c r="G43" s="117" t="s">
        <v>174</v>
      </c>
      <c r="H43" s="72">
        <v>7724809</v>
      </c>
      <c r="I43" s="73">
        <v>2195685</v>
      </c>
      <c r="J43" s="91">
        <f t="shared" si="0"/>
        <v>9920494</v>
      </c>
      <c r="K43" s="72">
        <v>7344089</v>
      </c>
      <c r="L43" s="73">
        <v>1294627</v>
      </c>
      <c r="M43" s="91">
        <f t="shared" si="1"/>
        <v>8638716</v>
      </c>
      <c r="N43" s="158"/>
    </row>
    <row r="44" spans="1:14" s="74" customFormat="1" ht="16.5" thickBot="1">
      <c r="A44" s="116"/>
      <c r="B44" s="115" t="s">
        <v>44</v>
      </c>
      <c r="C44" s="129" t="s">
        <v>179</v>
      </c>
      <c r="D44" s="116"/>
      <c r="E44" s="116"/>
      <c r="F44" s="116"/>
      <c r="G44" s="117" t="s">
        <v>176</v>
      </c>
      <c r="H44" s="102">
        <f>H45+H48+H52+H53+H55</f>
        <v>78910337</v>
      </c>
      <c r="I44" s="103">
        <f>I45+I48+I52+I53+I54+I55</f>
        <v>0</v>
      </c>
      <c r="J44" s="91">
        <f t="shared" si="0"/>
        <v>78910337</v>
      </c>
      <c r="K44" s="102">
        <f>K45+K48+K52+K53+K55</f>
        <v>66941193</v>
      </c>
      <c r="L44" s="103">
        <f>L45+L48+L52+L53+L54+L55</f>
        <v>0</v>
      </c>
      <c r="M44" s="91">
        <f t="shared" si="1"/>
        <v>66941193</v>
      </c>
      <c r="N44" s="158"/>
    </row>
    <row r="45" spans="2:14" ht="15.75">
      <c r="B45" s="118"/>
      <c r="C45" s="119" t="s">
        <v>5</v>
      </c>
      <c r="D45" s="120" t="s">
        <v>158</v>
      </c>
      <c r="E45" s="120"/>
      <c r="F45" s="120"/>
      <c r="G45" s="121"/>
      <c r="H45" s="106">
        <f>H46+H47</f>
        <v>40000000</v>
      </c>
      <c r="I45" s="107">
        <f>I46+I47</f>
        <v>0</v>
      </c>
      <c r="J45" s="92">
        <f t="shared" si="0"/>
        <v>40000000</v>
      </c>
      <c r="K45" s="106">
        <f>K46+K47</f>
        <v>40000000</v>
      </c>
      <c r="L45" s="107">
        <f>L46+L47</f>
        <v>0</v>
      </c>
      <c r="M45" s="92">
        <f t="shared" si="1"/>
        <v>40000000</v>
      </c>
      <c r="N45" s="153"/>
    </row>
    <row r="46" spans="2:14" ht="15.75">
      <c r="B46" s="118"/>
      <c r="C46" s="126"/>
      <c r="D46" s="120" t="s">
        <v>85</v>
      </c>
      <c r="E46" s="120"/>
      <c r="F46" s="120"/>
      <c r="G46" s="127"/>
      <c r="H46" s="81">
        <v>40000000</v>
      </c>
      <c r="I46" s="82">
        <v>0</v>
      </c>
      <c r="J46" s="92">
        <f t="shared" si="0"/>
        <v>40000000</v>
      </c>
      <c r="K46" s="81">
        <v>40000000</v>
      </c>
      <c r="L46" s="82">
        <v>0</v>
      </c>
      <c r="M46" s="92">
        <f t="shared" si="1"/>
        <v>40000000</v>
      </c>
      <c r="N46" s="153"/>
    </row>
    <row r="47" spans="2:14" ht="15.75">
      <c r="B47" s="118"/>
      <c r="C47" s="126"/>
      <c r="D47" s="120" t="s">
        <v>86</v>
      </c>
      <c r="E47" s="120"/>
      <c r="F47" s="120"/>
      <c r="G47" s="128"/>
      <c r="H47" s="79">
        <v>0</v>
      </c>
      <c r="I47" s="80">
        <v>0</v>
      </c>
      <c r="J47" s="92">
        <f t="shared" si="0"/>
        <v>0</v>
      </c>
      <c r="K47" s="79">
        <v>0</v>
      </c>
      <c r="L47" s="80">
        <v>0</v>
      </c>
      <c r="M47" s="92">
        <f t="shared" si="1"/>
        <v>0</v>
      </c>
      <c r="N47" s="153"/>
    </row>
    <row r="48" spans="2:14" ht="15.75">
      <c r="B48" s="118"/>
      <c r="C48" s="119" t="s">
        <v>7</v>
      </c>
      <c r="D48" s="122" t="s">
        <v>87</v>
      </c>
      <c r="E48" s="120"/>
      <c r="F48" s="120"/>
      <c r="G48" s="121"/>
      <c r="H48" s="106">
        <f>H49+H50+H51</f>
        <v>7415483</v>
      </c>
      <c r="I48" s="107">
        <f>I49+I50+I51</f>
        <v>0</v>
      </c>
      <c r="J48" s="92">
        <f t="shared" si="0"/>
        <v>7415483</v>
      </c>
      <c r="K48" s="106">
        <f>K49+K50+K51</f>
        <v>6218569</v>
      </c>
      <c r="L48" s="107">
        <f>L49+L50+L51</f>
        <v>0</v>
      </c>
      <c r="M48" s="92">
        <f t="shared" si="1"/>
        <v>6218569</v>
      </c>
      <c r="N48" s="153"/>
    </row>
    <row r="49" spans="2:14" ht="15.75">
      <c r="B49" s="118"/>
      <c r="C49" s="119"/>
      <c r="D49" s="126" t="s">
        <v>148</v>
      </c>
      <c r="E49" s="120"/>
      <c r="F49" s="120"/>
      <c r="G49" s="130"/>
      <c r="H49" s="83">
        <v>7415483</v>
      </c>
      <c r="I49" s="84">
        <v>0</v>
      </c>
      <c r="J49" s="92">
        <f t="shared" si="0"/>
        <v>7415483</v>
      </c>
      <c r="K49" s="83">
        <v>6218569</v>
      </c>
      <c r="L49" s="84">
        <v>0</v>
      </c>
      <c r="M49" s="92">
        <f t="shared" si="1"/>
        <v>6218569</v>
      </c>
      <c r="N49" s="153"/>
    </row>
    <row r="50" spans="2:14" ht="15.75">
      <c r="B50" s="118"/>
      <c r="C50" s="119"/>
      <c r="D50" s="122" t="s">
        <v>88</v>
      </c>
      <c r="E50" s="120"/>
      <c r="F50" s="120"/>
      <c r="G50" s="131"/>
      <c r="H50" s="85">
        <v>0</v>
      </c>
      <c r="I50" s="86">
        <v>0</v>
      </c>
      <c r="J50" s="92">
        <f t="shared" si="0"/>
        <v>0</v>
      </c>
      <c r="K50" s="85">
        <v>0</v>
      </c>
      <c r="L50" s="86">
        <v>0</v>
      </c>
      <c r="M50" s="92">
        <f t="shared" si="1"/>
        <v>0</v>
      </c>
      <c r="N50" s="153"/>
    </row>
    <row r="51" spans="2:14" ht="15.75">
      <c r="B51" s="118"/>
      <c r="C51" s="119"/>
      <c r="D51" s="122" t="s">
        <v>89</v>
      </c>
      <c r="E51" s="120"/>
      <c r="F51" s="120"/>
      <c r="G51" s="131"/>
      <c r="H51" s="85">
        <v>0</v>
      </c>
      <c r="I51" s="86">
        <v>0</v>
      </c>
      <c r="J51" s="92">
        <f t="shared" si="0"/>
        <v>0</v>
      </c>
      <c r="K51" s="85">
        <v>0</v>
      </c>
      <c r="L51" s="86">
        <v>0</v>
      </c>
      <c r="M51" s="92">
        <f t="shared" si="1"/>
        <v>0</v>
      </c>
      <c r="N51" s="153"/>
    </row>
    <row r="52" spans="2:14" ht="15.75">
      <c r="B52" s="118"/>
      <c r="C52" s="119" t="s">
        <v>9</v>
      </c>
      <c r="D52" s="126" t="s">
        <v>90</v>
      </c>
      <c r="E52" s="120"/>
      <c r="F52" s="120"/>
      <c r="G52" s="121"/>
      <c r="H52" s="75">
        <v>31494854</v>
      </c>
      <c r="I52" s="76">
        <v>0</v>
      </c>
      <c r="J52" s="92">
        <f t="shared" si="0"/>
        <v>31494854</v>
      </c>
      <c r="K52" s="75">
        <v>20722624</v>
      </c>
      <c r="L52" s="76">
        <v>0</v>
      </c>
      <c r="M52" s="92">
        <f t="shared" si="1"/>
        <v>20722624</v>
      </c>
      <c r="N52" s="153"/>
    </row>
    <row r="53" spans="2:14" ht="15.75">
      <c r="B53" s="118"/>
      <c r="C53" s="132" t="s">
        <v>21</v>
      </c>
      <c r="D53" s="120" t="s">
        <v>91</v>
      </c>
      <c r="E53" s="120"/>
      <c r="F53" s="120"/>
      <c r="G53" s="121"/>
      <c r="H53" s="75">
        <v>0</v>
      </c>
      <c r="I53" s="76">
        <v>0</v>
      </c>
      <c r="J53" s="92">
        <f t="shared" si="0"/>
        <v>0</v>
      </c>
      <c r="K53" s="75">
        <v>0</v>
      </c>
      <c r="L53" s="76">
        <v>0</v>
      </c>
      <c r="M53" s="92">
        <f t="shared" si="1"/>
        <v>0</v>
      </c>
      <c r="N53" s="153"/>
    </row>
    <row r="54" spans="2:14" ht="15.75">
      <c r="B54" s="118"/>
      <c r="C54" s="132" t="s">
        <v>55</v>
      </c>
      <c r="D54" s="120" t="s">
        <v>181</v>
      </c>
      <c r="E54" s="120"/>
      <c r="F54" s="120"/>
      <c r="G54" s="121" t="s">
        <v>178</v>
      </c>
      <c r="H54" s="75">
        <v>0</v>
      </c>
      <c r="I54" s="76">
        <v>0</v>
      </c>
      <c r="J54" s="92">
        <f t="shared" si="0"/>
        <v>0</v>
      </c>
      <c r="K54" s="75">
        <v>0</v>
      </c>
      <c r="L54" s="76">
        <v>0</v>
      </c>
      <c r="M54" s="92">
        <f t="shared" si="1"/>
        <v>0</v>
      </c>
      <c r="N54" s="153"/>
    </row>
    <row r="55" spans="2:14" ht="15.75">
      <c r="B55" s="118"/>
      <c r="C55" s="132" t="s">
        <v>57</v>
      </c>
      <c r="D55" s="120" t="s">
        <v>92</v>
      </c>
      <c r="E55" s="120"/>
      <c r="F55" s="120"/>
      <c r="G55" s="121"/>
      <c r="H55" s="106">
        <f>H56+H57</f>
        <v>0</v>
      </c>
      <c r="I55" s="107">
        <f>I56+I57</f>
        <v>0</v>
      </c>
      <c r="J55" s="92">
        <f t="shared" si="0"/>
        <v>0</v>
      </c>
      <c r="K55" s="106">
        <f>K56+K57</f>
        <v>0</v>
      </c>
      <c r="L55" s="107">
        <f>L56+L57</f>
        <v>0</v>
      </c>
      <c r="M55" s="92">
        <f t="shared" si="1"/>
        <v>0</v>
      </c>
      <c r="N55" s="153"/>
    </row>
    <row r="56" spans="2:14" ht="15.75">
      <c r="B56" s="118"/>
      <c r="C56" s="126"/>
      <c r="D56" s="120" t="s">
        <v>93</v>
      </c>
      <c r="E56" s="120"/>
      <c r="F56" s="120"/>
      <c r="G56" s="130"/>
      <c r="H56" s="83">
        <v>0</v>
      </c>
      <c r="I56" s="84">
        <v>0</v>
      </c>
      <c r="J56" s="92">
        <f t="shared" si="0"/>
        <v>0</v>
      </c>
      <c r="K56" s="83">
        <v>0</v>
      </c>
      <c r="L56" s="84">
        <v>0</v>
      </c>
      <c r="M56" s="92">
        <f t="shared" si="1"/>
        <v>0</v>
      </c>
      <c r="N56" s="153"/>
    </row>
    <row r="57" spans="2:14" ht="15.75">
      <c r="B57" s="118"/>
      <c r="C57" s="126"/>
      <c r="D57" s="120" t="s">
        <v>94</v>
      </c>
      <c r="E57" s="120"/>
      <c r="F57" s="120"/>
      <c r="G57" s="131"/>
      <c r="H57" s="85">
        <v>0</v>
      </c>
      <c r="I57" s="86">
        <v>0</v>
      </c>
      <c r="J57" s="92">
        <f t="shared" si="0"/>
        <v>0</v>
      </c>
      <c r="K57" s="85">
        <v>0</v>
      </c>
      <c r="L57" s="86">
        <v>0</v>
      </c>
      <c r="M57" s="92">
        <f t="shared" si="1"/>
        <v>0</v>
      </c>
      <c r="N57" s="153"/>
    </row>
    <row r="58" spans="1:14" s="74" customFormat="1" ht="16.5" thickBot="1">
      <c r="A58" s="116"/>
      <c r="B58" s="115" t="s">
        <v>47</v>
      </c>
      <c r="C58" s="129" t="s">
        <v>95</v>
      </c>
      <c r="D58" s="116"/>
      <c r="E58" s="116"/>
      <c r="F58" s="116"/>
      <c r="G58" s="117"/>
      <c r="H58" s="102">
        <f>H59+H60</f>
        <v>3336757</v>
      </c>
      <c r="I58" s="103">
        <f>I59+I60</f>
        <v>0</v>
      </c>
      <c r="J58" s="91">
        <f>H58+I58</f>
        <v>3336757</v>
      </c>
      <c r="K58" s="102">
        <f>K59+K60</f>
        <v>11969144</v>
      </c>
      <c r="L58" s="103">
        <f>L59+L60</f>
        <v>0</v>
      </c>
      <c r="M58" s="91">
        <f>K58+L58</f>
        <v>11969144</v>
      </c>
      <c r="N58" s="158"/>
    </row>
    <row r="59" spans="2:14" ht="15.75">
      <c r="B59" s="118"/>
      <c r="C59" s="119" t="s">
        <v>5</v>
      </c>
      <c r="D59" s="122" t="s">
        <v>96</v>
      </c>
      <c r="E59" s="120"/>
      <c r="F59" s="120"/>
      <c r="G59" s="121"/>
      <c r="H59" s="75">
        <v>3336757</v>
      </c>
      <c r="I59" s="76">
        <v>0</v>
      </c>
      <c r="J59" s="92">
        <f>H59+I59</f>
        <v>3336757</v>
      </c>
      <c r="K59" s="75">
        <v>11969144</v>
      </c>
      <c r="L59" s="76">
        <v>0</v>
      </c>
      <c r="M59" s="92">
        <f>K59+L59</f>
        <v>11969144</v>
      </c>
      <c r="N59" s="153"/>
    </row>
    <row r="60" spans="2:14" ht="15.75">
      <c r="B60" s="118"/>
      <c r="C60" s="119" t="s">
        <v>7</v>
      </c>
      <c r="D60" s="122" t="s">
        <v>97</v>
      </c>
      <c r="E60" s="120"/>
      <c r="F60" s="120"/>
      <c r="G60" s="121"/>
      <c r="H60" s="75">
        <v>0</v>
      </c>
      <c r="I60" s="76">
        <v>0</v>
      </c>
      <c r="J60" s="92">
        <f>H60+I60</f>
        <v>0</v>
      </c>
      <c r="K60" s="75">
        <v>0</v>
      </c>
      <c r="L60" s="76">
        <v>0</v>
      </c>
      <c r="M60" s="92">
        <f>K60+L60</f>
        <v>0</v>
      </c>
      <c r="N60" s="153"/>
    </row>
    <row r="61" spans="2:14" ht="15.75">
      <c r="B61" s="118"/>
      <c r="C61" s="126"/>
      <c r="D61" s="120"/>
      <c r="E61" s="120"/>
      <c r="F61" s="120"/>
      <c r="G61" s="133"/>
      <c r="H61" s="87"/>
      <c r="I61" s="11"/>
      <c r="J61" s="97"/>
      <c r="K61" s="87"/>
      <c r="L61" s="11"/>
      <c r="M61" s="97"/>
      <c r="N61" s="153"/>
    </row>
    <row r="62" spans="1:14" s="74" customFormat="1" ht="16.5" thickBot="1">
      <c r="A62" s="116"/>
      <c r="B62" s="115"/>
      <c r="C62" s="129" t="s">
        <v>182</v>
      </c>
      <c r="D62" s="116"/>
      <c r="E62" s="116"/>
      <c r="F62" s="116"/>
      <c r="G62" s="134" t="s">
        <v>180</v>
      </c>
      <c r="H62" s="108">
        <f>H58+H44+H43+H38+H37+H36+H35+H32+H28+H24+H17+H16+H9+H23</f>
        <v>506253989</v>
      </c>
      <c r="I62" s="109">
        <f>I58+I44+I43+I38+I37+I36+I35+I32+I28+I24+I23+I17+I16+I9</f>
        <v>359172385</v>
      </c>
      <c r="J62" s="98">
        <f>H62+I62</f>
        <v>865426374</v>
      </c>
      <c r="K62" s="108">
        <f>K58+K44+K43+K38+K37+K36+K35+K32+K28+K24+K17+K16+K9+K23</f>
        <v>504809261</v>
      </c>
      <c r="L62" s="109">
        <f>L58+L44+L43+L38+L37+L36+L35+L32+L28+L24+L23+L17+L16+L9</f>
        <v>317815762</v>
      </c>
      <c r="M62" s="98">
        <f>K62+L62</f>
        <v>822625023</v>
      </c>
      <c r="N62" s="158"/>
    </row>
    <row r="63" spans="2:14" ht="16.5" thickTop="1">
      <c r="B63" s="110"/>
      <c r="C63" s="111"/>
      <c r="D63" s="112"/>
      <c r="E63" s="112"/>
      <c r="F63" s="113"/>
      <c r="G63" s="133"/>
      <c r="H63" s="87"/>
      <c r="I63" s="11"/>
      <c r="J63" s="97"/>
      <c r="K63" s="87"/>
      <c r="L63" s="11"/>
      <c r="M63" s="97"/>
      <c r="N63" s="153"/>
    </row>
    <row r="64" spans="2:14" ht="15.75">
      <c r="B64" s="118"/>
      <c r="C64" s="126" t="s">
        <v>184</v>
      </c>
      <c r="D64" s="120"/>
      <c r="E64" s="120"/>
      <c r="F64" s="135"/>
      <c r="G64" s="133" t="s">
        <v>183</v>
      </c>
      <c r="H64" s="87"/>
      <c r="I64" s="11"/>
      <c r="J64" s="97"/>
      <c r="K64" s="87"/>
      <c r="L64" s="11"/>
      <c r="M64" s="97"/>
      <c r="N64" s="153"/>
    </row>
    <row r="65" spans="2:14" ht="15.75">
      <c r="B65" s="118"/>
      <c r="C65" s="126"/>
      <c r="D65" s="120"/>
      <c r="E65" s="120"/>
      <c r="F65" s="135"/>
      <c r="G65" s="133"/>
      <c r="H65" s="87"/>
      <c r="I65" s="11"/>
      <c r="J65" s="97"/>
      <c r="K65" s="87"/>
      <c r="L65" s="11"/>
      <c r="M65" s="97"/>
      <c r="N65" s="153"/>
    </row>
    <row r="66" spans="2:14" ht="16.5" thickBot="1">
      <c r="B66" s="118" t="s">
        <v>3</v>
      </c>
      <c r="C66" s="126" t="s">
        <v>186</v>
      </c>
      <c r="D66" s="120"/>
      <c r="E66" s="120"/>
      <c r="F66" s="135"/>
      <c r="G66" s="136" t="s">
        <v>185</v>
      </c>
      <c r="H66" s="88">
        <v>3625761</v>
      </c>
      <c r="I66" s="89">
        <v>2957434</v>
      </c>
      <c r="J66" s="99">
        <f>H66+I66</f>
        <v>6583195</v>
      </c>
      <c r="K66" s="88">
        <v>1331462</v>
      </c>
      <c r="L66" s="89">
        <v>2255676</v>
      </c>
      <c r="M66" s="99">
        <f>K66+L66</f>
        <v>3587138</v>
      </c>
      <c r="N66" s="153"/>
    </row>
    <row r="67" spans="2:14" ht="16.5" thickBot="1">
      <c r="B67" s="118" t="s">
        <v>11</v>
      </c>
      <c r="C67" s="122" t="s">
        <v>188</v>
      </c>
      <c r="D67" s="120"/>
      <c r="E67" s="120"/>
      <c r="F67" s="135"/>
      <c r="G67" s="136" t="s">
        <v>187</v>
      </c>
      <c r="H67" s="88">
        <v>60815467</v>
      </c>
      <c r="I67" s="89">
        <v>0</v>
      </c>
      <c r="J67" s="99">
        <f>H67+I67</f>
        <v>60815467</v>
      </c>
      <c r="K67" s="88">
        <v>39305526</v>
      </c>
      <c r="L67" s="89">
        <v>0</v>
      </c>
      <c r="M67" s="99">
        <f>K67+L67</f>
        <v>39305526</v>
      </c>
      <c r="N67" s="153"/>
    </row>
    <row r="68" spans="2:14" ht="16.5" thickBot="1">
      <c r="B68" s="118" t="s">
        <v>15</v>
      </c>
      <c r="C68" s="126" t="s">
        <v>190</v>
      </c>
      <c r="D68" s="120"/>
      <c r="E68" s="120"/>
      <c r="F68" s="135"/>
      <c r="G68" s="136" t="s">
        <v>189</v>
      </c>
      <c r="H68" s="88">
        <v>0</v>
      </c>
      <c r="I68" s="89">
        <v>0</v>
      </c>
      <c r="J68" s="99">
        <f>H68+I68</f>
        <v>0</v>
      </c>
      <c r="K68" s="88">
        <v>0</v>
      </c>
      <c r="L68" s="89">
        <v>0</v>
      </c>
      <c r="M68" s="99">
        <f>K68+L68</f>
        <v>0</v>
      </c>
      <c r="N68" s="153"/>
    </row>
    <row r="69" spans="2:14" ht="16.5" thickBot="1">
      <c r="B69" s="118" t="s">
        <v>16</v>
      </c>
      <c r="C69" s="126" t="s">
        <v>159</v>
      </c>
      <c r="D69" s="120"/>
      <c r="E69" s="120"/>
      <c r="F69" s="135"/>
      <c r="G69" s="136"/>
      <c r="H69" s="88">
        <v>320587666</v>
      </c>
      <c r="I69" s="90">
        <v>331399891</v>
      </c>
      <c r="J69" s="100">
        <f>H69+I69</f>
        <v>651987557</v>
      </c>
      <c r="K69" s="88">
        <v>323483664</v>
      </c>
      <c r="L69" s="90">
        <v>272653228</v>
      </c>
      <c r="M69" s="100">
        <f>K69+L69</f>
        <v>596136892</v>
      </c>
      <c r="N69" s="153"/>
    </row>
    <row r="70" spans="1:14" s="161" customFormat="1" ht="16.5" thickBot="1">
      <c r="A70" s="116"/>
      <c r="B70" s="137"/>
      <c r="C70" s="138" t="s">
        <v>98</v>
      </c>
      <c r="D70" s="109"/>
      <c r="E70" s="109"/>
      <c r="F70" s="139"/>
      <c r="G70" s="134"/>
      <c r="H70" s="108">
        <f>H66+H67+H68+H69</f>
        <v>385028894</v>
      </c>
      <c r="I70" s="109">
        <f>I66+I67+I68+I69</f>
        <v>334357325</v>
      </c>
      <c r="J70" s="101">
        <f>H70+I70</f>
        <v>719386219</v>
      </c>
      <c r="K70" s="108">
        <f>K66+K67+K68+K69</f>
        <v>364120652</v>
      </c>
      <c r="L70" s="109">
        <f>L66+L67+L68+L69</f>
        <v>274908904</v>
      </c>
      <c r="M70" s="98">
        <f>K70+L70</f>
        <v>639029556</v>
      </c>
      <c r="N70" s="158"/>
    </row>
    <row r="71" spans="1:14" s="159" customFormat="1" ht="16.5" thickTop="1">
      <c r="A71" s="120"/>
      <c r="B71" s="118"/>
      <c r="C71" s="126"/>
      <c r="D71" s="120"/>
      <c r="E71" s="120"/>
      <c r="F71" s="120"/>
      <c r="G71" s="119"/>
      <c r="H71" s="120"/>
      <c r="I71" s="120"/>
      <c r="J71" s="120"/>
      <c r="K71" s="120"/>
      <c r="L71" s="120"/>
      <c r="M71" s="120"/>
      <c r="N71" s="153"/>
    </row>
    <row r="72" spans="1:14" s="159" customFormat="1" ht="15.75">
      <c r="A72" s="120"/>
      <c r="B72" s="118"/>
      <c r="C72" s="126"/>
      <c r="D72" s="120"/>
      <c r="E72" s="120"/>
      <c r="F72" s="120"/>
      <c r="G72" s="119"/>
      <c r="H72" s="120"/>
      <c r="I72" s="120"/>
      <c r="J72" s="120"/>
      <c r="K72" s="120"/>
      <c r="L72" s="120"/>
      <c r="M72" s="120"/>
      <c r="N72" s="153"/>
    </row>
    <row r="73" spans="1:14" s="159" customFormat="1" ht="16.5" thickBot="1">
      <c r="A73" s="153"/>
      <c r="B73" s="162"/>
      <c r="C73" s="163"/>
      <c r="D73" s="164"/>
      <c r="E73" s="164"/>
      <c r="F73" s="164"/>
      <c r="G73" s="165"/>
      <c r="H73" s="164"/>
      <c r="I73" s="164"/>
      <c r="J73" s="164"/>
      <c r="K73" s="164"/>
      <c r="L73" s="164"/>
      <c r="M73" s="164"/>
      <c r="N73" s="160"/>
    </row>
    <row r="74" ht="16.5" thickTop="1"/>
  </sheetData>
  <sheetProtection password="CC26" sheet="1"/>
  <mergeCells count="4">
    <mergeCell ref="F3:H3"/>
    <mergeCell ref="F4:H4"/>
    <mergeCell ref="F5:H5"/>
    <mergeCell ref="K6:M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="75" zoomScaleNormal="75" zoomScalePageLayoutView="0" workbookViewId="0" topLeftCell="A40">
      <selection activeCell="O17" sqref="O17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6" width="9.140625" style="29" customWidth="1"/>
    <col min="7" max="7" width="9.8515625" style="30" customWidth="1"/>
    <col min="8" max="8" width="21.8515625" style="2" customWidth="1"/>
    <col min="9" max="9" width="22.574218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7" t="str">
        <f>Pasifler!F3</f>
        <v>KIBRIS VAKIFLAR BANKASI LTD.</v>
      </c>
      <c r="E4" s="258"/>
      <c r="F4" s="258"/>
      <c r="G4" s="40"/>
      <c r="H4" s="11"/>
      <c r="I4" s="11"/>
      <c r="J4" s="9"/>
    </row>
    <row r="5" spans="2:10" ht="15.75">
      <c r="B5" s="38"/>
      <c r="C5" s="39"/>
      <c r="D5" s="259" t="s">
        <v>227</v>
      </c>
      <c r="E5" s="259"/>
      <c r="F5" s="259"/>
      <c r="G5" s="41"/>
      <c r="H5" s="11"/>
      <c r="I5" s="11"/>
      <c r="J5" s="9"/>
    </row>
    <row r="6" spans="2:10" ht="15.75">
      <c r="B6" s="38"/>
      <c r="C6" s="39"/>
      <c r="D6" s="260" t="s">
        <v>228</v>
      </c>
      <c r="E6" s="260"/>
      <c r="F6" s="260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48" t="str">
        <f>Aktifler!I7</f>
        <v>(31.12.2015)</v>
      </c>
      <c r="I8" s="248" t="str">
        <f>Aktifler!L7</f>
        <v>(31.12.2014)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46" t="s">
        <v>183</v>
      </c>
      <c r="H10" s="65">
        <f>H11+H19+H20+H25+H28</f>
        <v>70805702</v>
      </c>
      <c r="I10" s="65">
        <f>I11+I19+I20+I25+I28</f>
        <v>70443914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47"/>
      <c r="H11" s="66">
        <f>H12+H15+H18</f>
        <v>50607395</v>
      </c>
      <c r="I11" s="66">
        <f>I12+I15+I18</f>
        <v>50994221</v>
      </c>
      <c r="J11" s="9"/>
    </row>
    <row r="12" spans="2:10" ht="15.75">
      <c r="B12" s="38"/>
      <c r="C12" s="48"/>
      <c r="D12" s="39" t="s">
        <v>100</v>
      </c>
      <c r="E12" s="39"/>
      <c r="F12" s="39"/>
      <c r="G12" s="49"/>
      <c r="H12" s="67">
        <f>H13+H14</f>
        <v>36168625</v>
      </c>
      <c r="I12" s="67">
        <f>I13+I14</f>
        <v>35605643</v>
      </c>
      <c r="J12" s="9"/>
    </row>
    <row r="13" spans="2:10" ht="15.75">
      <c r="B13" s="38"/>
      <c r="C13" s="48"/>
      <c r="D13" s="39" t="s">
        <v>101</v>
      </c>
      <c r="E13" s="39"/>
      <c r="F13" s="39"/>
      <c r="G13" s="50"/>
      <c r="H13" s="18">
        <v>6480254</v>
      </c>
      <c r="I13" s="18">
        <v>6623180</v>
      </c>
      <c r="J13" s="9"/>
    </row>
    <row r="14" spans="2:10" ht="15.75">
      <c r="B14" s="38"/>
      <c r="C14" s="48"/>
      <c r="D14" s="39" t="s">
        <v>102</v>
      </c>
      <c r="E14" s="39"/>
      <c r="F14" s="39"/>
      <c r="G14" s="50"/>
      <c r="H14" s="18">
        <v>29688371</v>
      </c>
      <c r="I14" s="18">
        <v>28982463</v>
      </c>
      <c r="J14" s="9"/>
    </row>
    <row r="15" spans="2:10" ht="15.75">
      <c r="B15" s="38"/>
      <c r="C15" s="48"/>
      <c r="D15" s="51" t="s">
        <v>103</v>
      </c>
      <c r="E15" s="39"/>
      <c r="F15" s="39"/>
      <c r="G15" s="49"/>
      <c r="H15" s="67">
        <f>H16+H17</f>
        <v>12415125</v>
      </c>
      <c r="I15" s="67">
        <f>I16+I17</f>
        <v>13836171</v>
      </c>
      <c r="J15" s="9"/>
    </row>
    <row r="16" spans="2:10" ht="15.75">
      <c r="B16" s="38"/>
      <c r="C16" s="48"/>
      <c r="D16" s="39" t="s">
        <v>101</v>
      </c>
      <c r="E16" s="39"/>
      <c r="F16" s="39"/>
      <c r="G16" s="50"/>
      <c r="H16" s="18">
        <v>3371810</v>
      </c>
      <c r="I16" s="18">
        <v>5703010</v>
      </c>
      <c r="J16" s="9"/>
    </row>
    <row r="17" spans="2:10" ht="15.75">
      <c r="B17" s="38"/>
      <c r="C17" s="48"/>
      <c r="D17" s="39" t="s">
        <v>102</v>
      </c>
      <c r="E17" s="39"/>
      <c r="F17" s="39"/>
      <c r="G17" s="50"/>
      <c r="H17" s="18">
        <v>9043315</v>
      </c>
      <c r="I17" s="18">
        <v>8133161</v>
      </c>
      <c r="J17" s="9"/>
    </row>
    <row r="18" spans="2:10" ht="15.75">
      <c r="B18" s="38"/>
      <c r="C18" s="48"/>
      <c r="D18" s="39" t="s">
        <v>104</v>
      </c>
      <c r="E18" s="39"/>
      <c r="F18" s="39"/>
      <c r="G18" s="49"/>
      <c r="H18" s="17">
        <v>2023645</v>
      </c>
      <c r="I18" s="17">
        <v>1552407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47"/>
      <c r="H19" s="16">
        <v>1060493</v>
      </c>
      <c r="I19" s="16">
        <v>1084666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47"/>
      <c r="H20" s="66">
        <f>H21+H22+H23+H24</f>
        <v>14753742</v>
      </c>
      <c r="I20" s="66">
        <f>I21+I22+I23+I24</f>
        <v>10328920</v>
      </c>
      <c r="J20" s="9"/>
    </row>
    <row r="21" spans="2:10" ht="15.75">
      <c r="B21" s="38"/>
      <c r="C21" s="48"/>
      <c r="D21" s="39" t="s">
        <v>149</v>
      </c>
      <c r="E21" s="39"/>
      <c r="F21" s="39"/>
      <c r="G21" s="49"/>
      <c r="H21" s="19">
        <v>3369555</v>
      </c>
      <c r="I21" s="19">
        <v>3535906</v>
      </c>
      <c r="J21" s="9"/>
    </row>
    <row r="22" spans="2:10" ht="15.75">
      <c r="B22" s="38"/>
      <c r="C22" s="48"/>
      <c r="D22" s="39" t="s">
        <v>107</v>
      </c>
      <c r="E22" s="39"/>
      <c r="F22" s="39"/>
      <c r="G22" s="49"/>
      <c r="H22" s="19">
        <v>2403698</v>
      </c>
      <c r="I22" s="19">
        <v>1127048</v>
      </c>
      <c r="J22" s="9"/>
    </row>
    <row r="23" spans="2:10" ht="15.75">
      <c r="B23" s="38"/>
      <c r="C23" s="48"/>
      <c r="D23" s="39" t="s">
        <v>108</v>
      </c>
      <c r="E23" s="39"/>
      <c r="F23" s="39"/>
      <c r="G23" s="49"/>
      <c r="H23" s="19">
        <v>8980489</v>
      </c>
      <c r="I23" s="19">
        <v>5665966</v>
      </c>
      <c r="J23" s="9"/>
    </row>
    <row r="24" spans="2:10" ht="15.75">
      <c r="B24" s="38"/>
      <c r="C24" s="42"/>
      <c r="D24" s="48" t="s">
        <v>222</v>
      </c>
      <c r="E24" s="39"/>
      <c r="F24" s="39"/>
      <c r="G24" s="49"/>
      <c r="H24" s="19">
        <v>0</v>
      </c>
      <c r="I24" s="19">
        <v>0</v>
      </c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47"/>
      <c r="H25" s="66">
        <f>H26+H27</f>
        <v>4384072</v>
      </c>
      <c r="I25" s="66">
        <f>I26+I27</f>
        <v>8036107</v>
      </c>
      <c r="J25" s="9"/>
    </row>
    <row r="26" spans="2:10" ht="15.75">
      <c r="B26" s="38"/>
      <c r="C26" s="42"/>
      <c r="D26" s="39" t="s">
        <v>220</v>
      </c>
      <c r="E26" s="39"/>
      <c r="F26" s="39"/>
      <c r="G26" s="49"/>
      <c r="H26" s="19">
        <v>1166552</v>
      </c>
      <c r="I26" s="19">
        <v>847310</v>
      </c>
      <c r="J26" s="9"/>
    </row>
    <row r="27" spans="2:10" ht="15.75">
      <c r="B27" s="38"/>
      <c r="C27" s="48"/>
      <c r="D27" s="39" t="s">
        <v>221</v>
      </c>
      <c r="E27" s="39"/>
      <c r="F27" s="39"/>
      <c r="G27" s="49"/>
      <c r="H27" s="19">
        <v>3217520</v>
      </c>
      <c r="I27" s="19">
        <v>7188797</v>
      </c>
      <c r="J27" s="9"/>
    </row>
    <row r="28" spans="2:10" ht="15.75">
      <c r="B28" s="38"/>
      <c r="C28" s="42" t="s">
        <v>55</v>
      </c>
      <c r="D28" s="51" t="s">
        <v>210</v>
      </c>
      <c r="E28" s="39"/>
      <c r="F28" s="39"/>
      <c r="G28" s="52" t="s">
        <v>187</v>
      </c>
      <c r="H28" s="16">
        <v>0</v>
      </c>
      <c r="I28" s="16">
        <v>0</v>
      </c>
      <c r="J28" s="9"/>
    </row>
    <row r="29" spans="2:10" ht="15.75">
      <c r="B29" s="38"/>
      <c r="C29" s="48"/>
      <c r="D29" s="39"/>
      <c r="E29" s="39"/>
      <c r="F29" s="39"/>
      <c r="G29" s="53"/>
      <c r="H29" s="20"/>
      <c r="I29" s="20"/>
      <c r="J29" s="9"/>
    </row>
    <row r="30" spans="2:10" ht="16.5" thickBot="1">
      <c r="B30" s="54" t="s">
        <v>11</v>
      </c>
      <c r="C30" s="55" t="s">
        <v>211</v>
      </c>
      <c r="D30" s="39"/>
      <c r="E30" s="39"/>
      <c r="F30" s="39"/>
      <c r="G30" s="56" t="s">
        <v>183</v>
      </c>
      <c r="H30" s="65">
        <f>H31+H37+H44+H45+H50+H51</f>
        <v>40621742</v>
      </c>
      <c r="I30" s="65">
        <f>I31+I37+I44+I45+I50+I51</f>
        <v>40173278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47"/>
      <c r="H31" s="66">
        <f>H32+H33+H34+H35+H36</f>
        <v>31356049</v>
      </c>
      <c r="I31" s="66">
        <f>I32+I33+I34+I35+I36</f>
        <v>29887031</v>
      </c>
      <c r="J31" s="9"/>
    </row>
    <row r="32" spans="2:10" ht="15.75">
      <c r="B32" s="38"/>
      <c r="C32" s="48"/>
      <c r="D32" s="51" t="s">
        <v>111</v>
      </c>
      <c r="E32" s="39"/>
      <c r="F32" s="39"/>
      <c r="G32" s="49"/>
      <c r="H32" s="19">
        <v>15867422</v>
      </c>
      <c r="I32" s="19">
        <v>16337500</v>
      </c>
      <c r="J32" s="9"/>
    </row>
    <row r="33" spans="2:10" ht="15.75">
      <c r="B33" s="38"/>
      <c r="C33" s="48"/>
      <c r="D33" s="51" t="s">
        <v>150</v>
      </c>
      <c r="E33" s="39"/>
      <c r="F33" s="39"/>
      <c r="G33" s="49"/>
      <c r="H33" s="19">
        <v>12543503</v>
      </c>
      <c r="I33" s="19">
        <v>10843512</v>
      </c>
      <c r="J33" s="9"/>
    </row>
    <row r="34" spans="2:10" ht="15.75">
      <c r="B34" s="38"/>
      <c r="C34" s="48"/>
      <c r="D34" s="51" t="s">
        <v>151</v>
      </c>
      <c r="E34" s="39"/>
      <c r="F34" s="39"/>
      <c r="G34" s="49"/>
      <c r="H34" s="19">
        <v>201758</v>
      </c>
      <c r="I34" s="19">
        <v>216040</v>
      </c>
      <c r="J34" s="9"/>
    </row>
    <row r="35" spans="2:10" ht="15.75">
      <c r="B35" s="38"/>
      <c r="C35" s="48"/>
      <c r="D35" s="51" t="s">
        <v>152</v>
      </c>
      <c r="E35" s="39"/>
      <c r="F35" s="39"/>
      <c r="G35" s="49"/>
      <c r="H35" s="19">
        <v>451434</v>
      </c>
      <c r="I35" s="19">
        <v>532047</v>
      </c>
      <c r="J35" s="9"/>
    </row>
    <row r="36" spans="2:10" ht="15.75">
      <c r="B36" s="38"/>
      <c r="C36" s="48"/>
      <c r="D36" s="51" t="s">
        <v>153</v>
      </c>
      <c r="E36" s="39"/>
      <c r="F36" s="39"/>
      <c r="G36" s="49"/>
      <c r="H36" s="19">
        <v>2291932</v>
      </c>
      <c r="I36" s="19">
        <v>1957932</v>
      </c>
      <c r="J36" s="9"/>
    </row>
    <row r="37" spans="2:10" ht="15.75">
      <c r="B37" s="38"/>
      <c r="C37" s="42" t="s">
        <v>161</v>
      </c>
      <c r="D37" s="48" t="s">
        <v>162</v>
      </c>
      <c r="E37" s="39"/>
      <c r="F37" s="39"/>
      <c r="G37" s="47"/>
      <c r="H37" s="66">
        <f>H38+H39+H40+H41+H42+H43</f>
        <v>9169461</v>
      </c>
      <c r="I37" s="66">
        <f>I38+I39+I40+I41+I42+I43</f>
        <v>10208563</v>
      </c>
      <c r="J37" s="9"/>
    </row>
    <row r="38" spans="2:10" ht="15.75">
      <c r="B38" s="38"/>
      <c r="C38" s="48"/>
      <c r="D38" s="51" t="s">
        <v>111</v>
      </c>
      <c r="E38" s="39"/>
      <c r="F38" s="39"/>
      <c r="G38" s="49"/>
      <c r="H38" s="19">
        <v>5485957</v>
      </c>
      <c r="I38" s="19">
        <v>6153421</v>
      </c>
      <c r="J38" s="9"/>
    </row>
    <row r="39" spans="2:10" ht="15.75">
      <c r="B39" s="38"/>
      <c r="C39" s="48"/>
      <c r="D39" s="51" t="s">
        <v>150</v>
      </c>
      <c r="E39" s="39"/>
      <c r="F39" s="39"/>
      <c r="G39" s="49"/>
      <c r="H39" s="19">
        <v>1928276</v>
      </c>
      <c r="I39" s="19">
        <v>2311032</v>
      </c>
      <c r="J39" s="9"/>
    </row>
    <row r="40" spans="2:10" ht="15.75">
      <c r="B40" s="38"/>
      <c r="C40" s="48"/>
      <c r="D40" s="51" t="s">
        <v>151</v>
      </c>
      <c r="E40" s="39"/>
      <c r="F40" s="39"/>
      <c r="G40" s="49"/>
      <c r="H40" s="19">
        <v>185508</v>
      </c>
      <c r="I40" s="19">
        <v>114366</v>
      </c>
      <c r="J40" s="9"/>
    </row>
    <row r="41" spans="2:10" ht="15.75">
      <c r="B41" s="38"/>
      <c r="C41" s="48"/>
      <c r="D41" s="51" t="s">
        <v>152</v>
      </c>
      <c r="E41" s="39"/>
      <c r="F41" s="39"/>
      <c r="G41" s="49"/>
      <c r="H41" s="19">
        <v>3867</v>
      </c>
      <c r="I41" s="19">
        <v>3507</v>
      </c>
      <c r="J41" s="9"/>
    </row>
    <row r="42" spans="2:10" ht="15.75">
      <c r="B42" s="38"/>
      <c r="C42" s="48"/>
      <c r="D42" s="51" t="s">
        <v>153</v>
      </c>
      <c r="E42" s="39"/>
      <c r="F42" s="39"/>
      <c r="G42" s="49"/>
      <c r="H42" s="19">
        <v>1565853</v>
      </c>
      <c r="I42" s="19">
        <v>1626237</v>
      </c>
      <c r="J42" s="9"/>
    </row>
    <row r="43" spans="2:10" ht="15.75">
      <c r="B43" s="38"/>
      <c r="C43" s="48"/>
      <c r="D43" s="51" t="s">
        <v>163</v>
      </c>
      <c r="E43" s="39"/>
      <c r="F43" s="39"/>
      <c r="G43" s="49"/>
      <c r="H43" s="19">
        <v>0</v>
      </c>
      <c r="I43" s="19">
        <v>0</v>
      </c>
      <c r="J43" s="9"/>
    </row>
    <row r="44" spans="2:10" ht="15.75">
      <c r="B44" s="38"/>
      <c r="C44" s="42" t="s">
        <v>9</v>
      </c>
      <c r="D44" s="48" t="s">
        <v>223</v>
      </c>
      <c r="E44" s="39"/>
      <c r="F44" s="39"/>
      <c r="G44" s="47"/>
      <c r="H44" s="16">
        <v>0</v>
      </c>
      <c r="I44" s="16">
        <v>0</v>
      </c>
      <c r="J44" s="9"/>
    </row>
    <row r="45" spans="2:10" ht="15.75">
      <c r="B45" s="38"/>
      <c r="C45" s="42" t="s">
        <v>21</v>
      </c>
      <c r="D45" s="51" t="s">
        <v>112</v>
      </c>
      <c r="E45" s="39"/>
      <c r="F45" s="39"/>
      <c r="G45" s="47"/>
      <c r="H45" s="66">
        <f>H46+H47+H48+H49</f>
        <v>96232</v>
      </c>
      <c r="I45" s="66">
        <f>I46+I47+I48+I49</f>
        <v>77684</v>
      </c>
      <c r="J45" s="9"/>
    </row>
    <row r="46" spans="2:10" ht="15.75">
      <c r="B46" s="38"/>
      <c r="C46" s="48"/>
      <c r="D46" s="51" t="s">
        <v>154</v>
      </c>
      <c r="E46" s="39"/>
      <c r="F46" s="39"/>
      <c r="G46" s="49"/>
      <c r="H46" s="19">
        <v>0</v>
      </c>
      <c r="I46" s="19">
        <v>0</v>
      </c>
      <c r="J46" s="9"/>
    </row>
    <row r="47" spans="2:10" ht="15.75">
      <c r="B47" s="38"/>
      <c r="C47" s="48"/>
      <c r="D47" s="51" t="s">
        <v>113</v>
      </c>
      <c r="E47" s="39"/>
      <c r="F47" s="39"/>
      <c r="G47" s="49"/>
      <c r="H47" s="19">
        <v>0</v>
      </c>
      <c r="I47" s="19">
        <v>0</v>
      </c>
      <c r="J47" s="9"/>
    </row>
    <row r="48" spans="2:10" ht="15.75">
      <c r="B48" s="38"/>
      <c r="C48" s="48"/>
      <c r="D48" s="51" t="s">
        <v>114</v>
      </c>
      <c r="E48" s="39"/>
      <c r="F48" s="39"/>
      <c r="G48" s="49"/>
      <c r="H48" s="19">
        <v>0</v>
      </c>
      <c r="I48" s="19">
        <v>0</v>
      </c>
      <c r="J48" s="9"/>
    </row>
    <row r="49" spans="2:10" ht="15.75">
      <c r="B49" s="38"/>
      <c r="C49" s="48"/>
      <c r="D49" s="51" t="s">
        <v>115</v>
      </c>
      <c r="E49" s="39"/>
      <c r="F49" s="39"/>
      <c r="G49" s="49"/>
      <c r="H49" s="19">
        <v>96232</v>
      </c>
      <c r="I49" s="19">
        <v>77684</v>
      </c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47"/>
      <c r="H50" s="16">
        <v>0</v>
      </c>
      <c r="I50" s="16">
        <v>0</v>
      </c>
      <c r="J50" s="9"/>
    </row>
    <row r="51" spans="2:10" ht="15.75">
      <c r="B51" s="38"/>
      <c r="C51" s="42" t="s">
        <v>57</v>
      </c>
      <c r="D51" s="51" t="s">
        <v>212</v>
      </c>
      <c r="E51" s="39"/>
      <c r="F51" s="39"/>
      <c r="G51" s="52" t="s">
        <v>187</v>
      </c>
      <c r="H51" s="16">
        <v>0</v>
      </c>
      <c r="I51" s="16">
        <v>0</v>
      </c>
      <c r="J51" s="9"/>
    </row>
    <row r="52" spans="2:10" ht="15.75">
      <c r="B52" s="38"/>
      <c r="C52" s="48"/>
      <c r="D52" s="39"/>
      <c r="E52" s="39"/>
      <c r="F52" s="39"/>
      <c r="G52" s="53"/>
      <c r="H52" s="20"/>
      <c r="I52" s="21"/>
      <c r="J52" s="9"/>
    </row>
    <row r="53" spans="2:10" ht="16.5" thickBot="1">
      <c r="B53" s="38" t="s">
        <v>15</v>
      </c>
      <c r="C53" s="57" t="s">
        <v>117</v>
      </c>
      <c r="D53" s="39"/>
      <c r="E53" s="39"/>
      <c r="F53" s="39"/>
      <c r="G53" s="58"/>
      <c r="H53" s="68">
        <f>H10-H30</f>
        <v>30183960</v>
      </c>
      <c r="I53" s="69">
        <f>I10-I30</f>
        <v>30270636</v>
      </c>
      <c r="J53" s="9"/>
    </row>
    <row r="54" spans="2:10" ht="16.5" thickTop="1">
      <c r="B54" s="38"/>
      <c r="C54" s="48"/>
      <c r="D54" s="39"/>
      <c r="E54" s="39"/>
      <c r="F54" s="39"/>
      <c r="G54" s="53"/>
      <c r="H54" s="20"/>
      <c r="I54" s="21"/>
      <c r="J54" s="9"/>
    </row>
    <row r="55" spans="2:10" ht="16.5" thickBot="1">
      <c r="B55" s="38" t="s">
        <v>16</v>
      </c>
      <c r="C55" s="55" t="s">
        <v>224</v>
      </c>
      <c r="D55" s="39"/>
      <c r="E55" s="39"/>
      <c r="F55" s="39"/>
      <c r="G55" s="56" t="s">
        <v>183</v>
      </c>
      <c r="H55" s="65">
        <f>H56+H60+H61+H62+H63+H64</f>
        <v>38962019</v>
      </c>
      <c r="I55" s="65">
        <f>I56+I60+I61+I62+I63+I64</f>
        <v>31955836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47"/>
      <c r="H56" s="66">
        <f>H57+H58+H59</f>
        <v>5036057</v>
      </c>
      <c r="I56" s="66">
        <f>I57+I58+I59</f>
        <v>4730694</v>
      </c>
      <c r="J56" s="9"/>
    </row>
    <row r="57" spans="2:10" ht="15.75">
      <c r="B57" s="38"/>
      <c r="C57" s="48"/>
      <c r="D57" s="39" t="s">
        <v>119</v>
      </c>
      <c r="E57" s="39"/>
      <c r="F57" s="39"/>
      <c r="G57" s="49"/>
      <c r="H57" s="19">
        <v>3281660</v>
      </c>
      <c r="I57" s="19">
        <v>3002474</v>
      </c>
      <c r="J57" s="9"/>
    </row>
    <row r="58" spans="2:10" ht="15.75">
      <c r="B58" s="38"/>
      <c r="C58" s="48"/>
      <c r="D58" s="39" t="s">
        <v>120</v>
      </c>
      <c r="E58" s="39"/>
      <c r="F58" s="39"/>
      <c r="G58" s="49"/>
      <c r="H58" s="19">
        <v>172214</v>
      </c>
      <c r="I58" s="19">
        <v>197371</v>
      </c>
      <c r="J58" s="9"/>
    </row>
    <row r="59" spans="2:10" ht="15.75">
      <c r="B59" s="38"/>
      <c r="C59" s="48"/>
      <c r="D59" s="39" t="s">
        <v>121</v>
      </c>
      <c r="E59" s="39"/>
      <c r="F59" s="39"/>
      <c r="G59" s="49"/>
      <c r="H59" s="19">
        <v>1582183</v>
      </c>
      <c r="I59" s="19">
        <v>1530849</v>
      </c>
      <c r="J59" s="9"/>
    </row>
    <row r="60" spans="2:10" ht="15.75">
      <c r="B60" s="38"/>
      <c r="C60" s="42" t="s">
        <v>7</v>
      </c>
      <c r="D60" s="51" t="s">
        <v>122</v>
      </c>
      <c r="E60" s="39"/>
      <c r="F60" s="39"/>
      <c r="G60" s="47"/>
      <c r="H60" s="16">
        <v>0</v>
      </c>
      <c r="I60" s="16">
        <v>0</v>
      </c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47"/>
      <c r="H61" s="16">
        <v>20505658</v>
      </c>
      <c r="I61" s="16">
        <v>8614426</v>
      </c>
      <c r="J61" s="9"/>
    </row>
    <row r="62" spans="2:10" ht="15.75">
      <c r="B62" s="38"/>
      <c r="C62" s="42" t="s">
        <v>21</v>
      </c>
      <c r="D62" s="51" t="s">
        <v>124</v>
      </c>
      <c r="E62" s="39"/>
      <c r="F62" s="39"/>
      <c r="G62" s="47"/>
      <c r="H62" s="16">
        <v>56558</v>
      </c>
      <c r="I62" s="16">
        <v>0</v>
      </c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47"/>
      <c r="H63" s="16">
        <v>0</v>
      </c>
      <c r="I63" s="16">
        <v>0</v>
      </c>
      <c r="J63" s="9"/>
    </row>
    <row r="64" spans="2:10" ht="15.75">
      <c r="B64" s="38"/>
      <c r="C64" s="42" t="s">
        <v>57</v>
      </c>
      <c r="D64" s="51" t="s">
        <v>213</v>
      </c>
      <c r="E64" s="39"/>
      <c r="F64" s="39"/>
      <c r="G64" s="52" t="s">
        <v>187</v>
      </c>
      <c r="H64" s="16">
        <v>13363746</v>
      </c>
      <c r="I64" s="16">
        <v>18610716</v>
      </c>
      <c r="J64" s="9"/>
    </row>
    <row r="65" spans="2:10" ht="15.75">
      <c r="B65" s="38"/>
      <c r="C65" s="48"/>
      <c r="D65" s="39"/>
      <c r="E65" s="39"/>
      <c r="F65" s="39"/>
      <c r="G65" s="53"/>
      <c r="H65" s="20"/>
      <c r="I65" s="21"/>
      <c r="J65" s="9"/>
    </row>
    <row r="66" spans="2:10" ht="16.5" thickBot="1">
      <c r="B66" s="38" t="s">
        <v>17</v>
      </c>
      <c r="C66" s="55" t="s">
        <v>225</v>
      </c>
      <c r="D66" s="39"/>
      <c r="E66" s="39"/>
      <c r="F66" s="39"/>
      <c r="G66" s="56" t="s">
        <v>183</v>
      </c>
      <c r="H66" s="65">
        <f>H67+H71+H72+H73+H74+H75+H76+H77+H78+H79+H80+H81</f>
        <v>64909768</v>
      </c>
      <c r="I66" s="65">
        <f>I67+I71+I72+I73+I74+I75+I76+I77+I78+I79+I80+I81</f>
        <v>50257328</v>
      </c>
      <c r="J66" s="9"/>
    </row>
    <row r="67" spans="2:10" ht="15.75">
      <c r="B67" s="38"/>
      <c r="C67" s="42" t="s">
        <v>5</v>
      </c>
      <c r="D67" s="51" t="s">
        <v>126</v>
      </c>
      <c r="E67" s="39"/>
      <c r="F67" s="39"/>
      <c r="G67" s="47"/>
      <c r="H67" s="66">
        <f>H68+H69+H70</f>
        <v>505180</v>
      </c>
      <c r="I67" s="66">
        <f>I68+I69+I70</f>
        <v>156492</v>
      </c>
      <c r="J67" s="9"/>
    </row>
    <row r="68" spans="2:10" ht="15.75">
      <c r="B68" s="38"/>
      <c r="C68" s="48"/>
      <c r="D68" s="51" t="s">
        <v>127</v>
      </c>
      <c r="E68" s="39"/>
      <c r="F68" s="39"/>
      <c r="G68" s="49"/>
      <c r="H68" s="19">
        <v>0</v>
      </c>
      <c r="I68" s="19">
        <v>0</v>
      </c>
      <c r="J68" s="9"/>
    </row>
    <row r="69" spans="2:10" ht="15.75">
      <c r="B69" s="38"/>
      <c r="C69" s="48"/>
      <c r="D69" s="51" t="s">
        <v>128</v>
      </c>
      <c r="E69" s="39"/>
      <c r="F69" s="39"/>
      <c r="G69" s="49"/>
      <c r="H69" s="19">
        <v>0</v>
      </c>
      <c r="I69" s="19">
        <v>0</v>
      </c>
      <c r="J69" s="9"/>
    </row>
    <row r="70" spans="2:10" ht="15.75">
      <c r="B70" s="38"/>
      <c r="C70" s="48"/>
      <c r="D70" s="39" t="s">
        <v>121</v>
      </c>
      <c r="E70" s="39"/>
      <c r="F70" s="39"/>
      <c r="G70" s="49"/>
      <c r="H70" s="19">
        <v>505180</v>
      </c>
      <c r="I70" s="19">
        <v>156492</v>
      </c>
      <c r="J70" s="9"/>
    </row>
    <row r="71" spans="2:10" ht="15.75">
      <c r="B71" s="38"/>
      <c r="C71" s="42" t="s">
        <v>7</v>
      </c>
      <c r="D71" s="51" t="s">
        <v>129</v>
      </c>
      <c r="E71" s="39"/>
      <c r="F71" s="39"/>
      <c r="G71" s="47"/>
      <c r="H71" s="16">
        <v>0</v>
      </c>
      <c r="I71" s="16">
        <v>0</v>
      </c>
      <c r="J71" s="9"/>
    </row>
    <row r="72" spans="2:10" ht="15.75">
      <c r="B72" s="38"/>
      <c r="C72" s="42" t="s">
        <v>9</v>
      </c>
      <c r="D72" s="51" t="s">
        <v>130</v>
      </c>
      <c r="E72" s="39"/>
      <c r="F72" s="39"/>
      <c r="G72" s="47"/>
      <c r="H72" s="16">
        <v>18506255</v>
      </c>
      <c r="I72" s="16">
        <v>10827324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47"/>
      <c r="H73" s="16">
        <v>22972680</v>
      </c>
      <c r="I73" s="16">
        <v>21454039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47"/>
      <c r="H74" s="16">
        <v>0</v>
      </c>
      <c r="I74" s="16">
        <v>2831332</v>
      </c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47"/>
      <c r="H75" s="16">
        <v>641650</v>
      </c>
      <c r="I75" s="16">
        <v>548989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47"/>
      <c r="H76" s="16">
        <v>582097</v>
      </c>
      <c r="I76" s="16">
        <v>585371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47"/>
      <c r="H77" s="16">
        <v>57048</v>
      </c>
      <c r="I77" s="16">
        <v>62672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47"/>
      <c r="H78" s="16">
        <v>0</v>
      </c>
      <c r="I78" s="16">
        <v>0</v>
      </c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52" t="s">
        <v>185</v>
      </c>
      <c r="H79" s="16">
        <v>9903482</v>
      </c>
      <c r="I79" s="16">
        <v>3910684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52" t="s">
        <v>185</v>
      </c>
      <c r="H80" s="16">
        <v>3101879</v>
      </c>
      <c r="I80" s="16">
        <v>2357056</v>
      </c>
      <c r="J80" s="9"/>
    </row>
    <row r="81" spans="2:10" ht="15.75">
      <c r="B81" s="38"/>
      <c r="C81" s="42" t="s">
        <v>140</v>
      </c>
      <c r="D81" s="51" t="s">
        <v>216</v>
      </c>
      <c r="E81" s="39"/>
      <c r="F81" s="39"/>
      <c r="G81" s="52" t="s">
        <v>187</v>
      </c>
      <c r="H81" s="16">
        <v>8639497</v>
      </c>
      <c r="I81" s="16">
        <v>7523369</v>
      </c>
      <c r="J81" s="9"/>
    </row>
    <row r="82" spans="2:10" ht="15.75">
      <c r="B82" s="38"/>
      <c r="C82" s="48"/>
      <c r="D82" s="39"/>
      <c r="E82" s="39"/>
      <c r="F82" s="39"/>
      <c r="G82" s="53"/>
      <c r="H82" s="20"/>
      <c r="I82" s="21"/>
      <c r="J82" s="9"/>
    </row>
    <row r="83" spans="2:10" ht="16.5" thickBot="1">
      <c r="B83" s="38" t="s">
        <v>23</v>
      </c>
      <c r="C83" s="57" t="s">
        <v>141</v>
      </c>
      <c r="D83" s="39"/>
      <c r="E83" s="39"/>
      <c r="F83" s="39"/>
      <c r="G83" s="58"/>
      <c r="H83" s="68">
        <f>H55-H66</f>
        <v>-25947749</v>
      </c>
      <c r="I83" s="68">
        <f>I55-I66</f>
        <v>-18301492</v>
      </c>
      <c r="J83" s="9"/>
    </row>
    <row r="84" spans="2:10" ht="16.5" thickTop="1">
      <c r="B84" s="38"/>
      <c r="C84" s="48"/>
      <c r="D84" s="39"/>
      <c r="E84" s="39"/>
      <c r="F84" s="39"/>
      <c r="G84" s="53"/>
      <c r="H84" s="20"/>
      <c r="I84" s="20"/>
      <c r="J84" s="9"/>
    </row>
    <row r="85" spans="2:10" ht="16.5" thickBot="1">
      <c r="B85" s="38" t="s">
        <v>26</v>
      </c>
      <c r="C85" s="55" t="s">
        <v>142</v>
      </c>
      <c r="D85" s="39"/>
      <c r="E85" s="39"/>
      <c r="F85" s="39"/>
      <c r="G85" s="58"/>
      <c r="H85" s="22">
        <f>H53+H83</f>
        <v>4236211</v>
      </c>
      <c r="I85" s="22">
        <f>I53+I83</f>
        <v>11969144</v>
      </c>
      <c r="J85" s="9"/>
    </row>
    <row r="86" spans="2:10" ht="16.5" thickTop="1">
      <c r="B86" s="38"/>
      <c r="C86" s="48"/>
      <c r="D86" s="39"/>
      <c r="E86" s="39"/>
      <c r="F86" s="39"/>
      <c r="G86" s="53"/>
      <c r="H86" s="20"/>
      <c r="I86" s="20"/>
      <c r="J86" s="9"/>
    </row>
    <row r="87" spans="2:10" ht="16.5" thickBot="1">
      <c r="B87" s="38" t="s">
        <v>32</v>
      </c>
      <c r="C87" s="57" t="s">
        <v>143</v>
      </c>
      <c r="D87" s="39"/>
      <c r="E87" s="39"/>
      <c r="F87" s="39"/>
      <c r="G87" s="56"/>
      <c r="H87" s="15">
        <v>899454</v>
      </c>
      <c r="I87" s="15">
        <v>0</v>
      </c>
      <c r="J87" s="9"/>
    </row>
    <row r="88" spans="2:10" ht="15.75">
      <c r="B88" s="38"/>
      <c r="C88" s="48"/>
      <c r="D88" s="39"/>
      <c r="E88" s="39"/>
      <c r="F88" s="39"/>
      <c r="G88" s="59"/>
      <c r="H88" s="23"/>
      <c r="I88" s="23"/>
      <c r="J88" s="9"/>
    </row>
    <row r="89" spans="2:10" ht="16.5" thickBot="1">
      <c r="B89" s="38" t="s">
        <v>36</v>
      </c>
      <c r="C89" s="55" t="s">
        <v>144</v>
      </c>
      <c r="D89" s="39"/>
      <c r="E89" s="39"/>
      <c r="F89" s="39"/>
      <c r="G89" s="58"/>
      <c r="H89" s="68">
        <f>H85-H87</f>
        <v>3336757</v>
      </c>
      <c r="I89" s="68">
        <f>I85-I87</f>
        <v>11969144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60"/>
      <c r="C91" s="61"/>
      <c r="D91" s="62"/>
      <c r="E91" s="62"/>
      <c r="F91" s="62"/>
      <c r="G91" s="63"/>
      <c r="H91" s="26"/>
      <c r="I91" s="26"/>
      <c r="J91" s="27"/>
    </row>
    <row r="92" spans="3:10" ht="16.5" thickTop="1">
      <c r="C92" s="64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2016-05-03T06:55:14Z</cp:lastPrinted>
  <dcterms:created xsi:type="dcterms:W3CDTF">1998-01-12T17:06:50Z</dcterms:created>
  <dcterms:modified xsi:type="dcterms:W3CDTF">2016-05-03T11:23:26Z</dcterms:modified>
  <cp:category/>
  <cp:version/>
  <cp:contentType/>
  <cp:contentStatus/>
</cp:coreProperties>
</file>