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1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<sst xmlns="http://schemas.openxmlformats.org/spreadsheetml/2006/main" count="375" uniqueCount="232">
  <si>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</si>
  <si>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</si>
  <si>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</si>
  <si>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</si>
  <si>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</si>
  <si>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</si>
  <si>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</si>
  <si>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</si>
  <si>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</si>
  <si>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</si>
  <si>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</si>
  <si>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</si>
  <si>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</si>
  <si>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</si>
  <si>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</si>
  <si>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</si>
  <si>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</si>
  <si>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</si>
  <si>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</si>
  <si>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</si>
  <si>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</si>
  <si>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</si>
  <si>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</si>
  <si>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</si>
  <si>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</si>
  <si>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</si>
  <si>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</si>
  <si>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</si>
  <si>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</si>
  <si>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</si>
  <si>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</si>
  <si>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</si>
  <si>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</si>
  <si>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</si>
  <si>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</si>
  <si>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</si>
  <si>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</si>
  <si>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</si>
  <si>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</si>
  <si>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</si>
  <si>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</si>
  <si>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</si>
  <si>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</si>
  <si>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</si>
  <si>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</si>
  <si>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</si>
  <si>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</si>
  <si>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</si>
  <si>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</si>
  <si>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</si>
  <si>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</si>
  <si>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</si>
  <si>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</si>
  <si>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</si>
  <si>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</si>
  <si>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</si>
  <si>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</si>
  <si>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</si>
  <si>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</si>
  <si>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</si>
  <si>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</si>
  <si>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</si>
  <si>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</si>
  <si>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</si>
  <si>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</si>
  <si>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</si>
  <si>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</si>
  <si>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</si>
  <si>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</si>
  <si>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</si>
  <si>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</si>
  <si>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</si>
  <si>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</si>
  <si>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</si>
  <si>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</si>
  <si>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</si>
  <si>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</si>
  <si>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</si>
  <si>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</si>
  <si>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</si>
  <si>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</si>
  <si>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</si>
  <si>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</si>
  <si>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</si>
  <si>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</si>
  <si>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</si>
  <si>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</si>
  <si>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</si>
  <si>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</si>
  <si>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</si>
  <si>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</si>
  <si>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</si>
  <si>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</si>
  <si>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</si>
  <si>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</si>
  <si>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</si>
  <si>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</si>
  <si>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</si>
  <si>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</si>
  <si>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</si>
  <si>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</si>
  <si>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</si>
  <si>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</si>
  <si>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</si>
  <si>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</si>
  <si>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</si>
  <si>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</si>
  <si>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</si>
  <si>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</si>
  <si>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</si>
  <si>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</si>
  <si>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</si>
  <si>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</si>
  <si>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</si>
  <si>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</si>
  <si>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</si>
  <si>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</si>
  <si>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</si>
  <si>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</si>
  <si>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</si>
  <si>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</si>
  <si>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</si>
  <si>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</si>
  <si>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</si>
  <si>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</si>
  <si>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</si>
  <si>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</si>
  <si>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</si>
  <si>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</si>
  <si>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</si>
  <si>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</si>
  <si>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</si>
  <si>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</si>
  <si>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</si>
  <si>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</si>
  <si>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</si>
  <si>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</si>
  <si>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</si>
  <si>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</si>
  <si>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</si>
  <si>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</si>
  <si>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</si>
  <si>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</si>
  <si>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</si>
  <si>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</si>
  <si>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</si>
  <si>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</si>
  <si>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</si>
  <si>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</si>
  <si>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</si>
  <si>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</si>
  <si>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</si>
  <si>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</si>
  <si>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</si>
  <si>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</si>
  <si>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</si>
  <si>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</si>
  <si>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</si>
  <si>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</si>
  <si>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</si>
  <si>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</si>
  <si>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</si>
  <si>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</si>
  <si>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</si>
  <si>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</si>
  <si>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</si>
  <si>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</si>
  <si>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</si>
  <si>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</si>
  <si>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</si>
  <si>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</si>
  <si>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</si>
  <si>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</si>
  <si>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</si>
  <si>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</si>
  <si>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</si>
  <si>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</si>
  <si>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</si>
  <si>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</si>
  <si>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</si>
  <si>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</si>
  <si>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</si>
  <si>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</si>
  <si>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</si>
  <si>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</si>
  <si>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</si>
  <si>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</si>
  <si>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</si>
  <si>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</si>
  <si>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</si>
  <si>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</si>
  <si>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</si>
  <si>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</si>
  <si>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</si>
  <si>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</si>
  <si>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</si>
  <si>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</si>
  <si>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</si>
  <si>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</si>
  <si>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</si>
  <si>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</si>
  <si>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</si>
  <si>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</si>
  <si>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</si>
  <si>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</si>
  <si>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</si>
  <si>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</si>
  <si>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</si>
  <si>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</si>
  <si>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</si>
  <si>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</si>
  <si>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</si>
  <si>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</si>
  <si>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</si>
  <si>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</si>
  <si>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</si>
  <si>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</si>
  <si>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</si>
  <si>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</si>
  <si>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</si>
  <si>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</si>
  <si>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</si>
  <si>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</si>
  <si>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</si>
  <si>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</si>
  <si>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</si>
  <si>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</si>
  <si>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</si>
  <si>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</si>
  <si>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(31/12/2014)</t>
  </si>
  <si>
    <t>(31/12/2015)</t>
  </si>
  <si>
    <t>KIBRIS FAİSAL İSLAM BANKASI LİMİTED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</si>
</sst>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26">
      <selection activeCell="I50" sqref="I50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231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230</v>
      </c>
      <c r="J7" s="151"/>
      <c r="K7" s="151"/>
      <c r="L7" s="217" t="s">
        <v>229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509206</v>
      </c>
      <c r="I9" s="209">
        <f>I10+I11+I12</f>
        <v>638420</v>
      </c>
      <c r="J9" s="202">
        <f aca="true" t="shared" si="0" ref="J9:J14">H9+I9</f>
        <v>1147626</v>
      </c>
      <c r="K9" s="208">
        <f>K10+K11+K12</f>
        <v>588160</v>
      </c>
      <c r="L9" s="209">
        <f>L10+L11+L12</f>
        <v>769227</v>
      </c>
      <c r="M9" s="202">
        <f aca="true" t="shared" si="1" ref="M9:M14">K9+L9</f>
        <v>1357387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509206</v>
      </c>
      <c r="I10" s="158"/>
      <c r="J10" s="203">
        <f t="shared" si="0"/>
        <v>509206</v>
      </c>
      <c r="K10" s="157">
        <v>588160</v>
      </c>
      <c r="L10" s="158"/>
      <c r="M10" s="203">
        <f t="shared" si="1"/>
        <v>588160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638420</v>
      </c>
      <c r="J11" s="203">
        <f t="shared" si="0"/>
        <v>638420</v>
      </c>
      <c r="K11" s="157"/>
      <c r="L11" s="158">
        <v>769227</v>
      </c>
      <c r="M11" s="203">
        <f t="shared" si="1"/>
        <v>769227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4382993</v>
      </c>
      <c r="I13" s="209">
        <f>I14+I15</f>
        <v>27976448</v>
      </c>
      <c r="J13" s="202">
        <f t="shared" si="0"/>
        <v>32359441</v>
      </c>
      <c r="K13" s="208">
        <f>K14+K15</f>
        <v>4846414</v>
      </c>
      <c r="L13" s="209">
        <f>L14+L15</f>
        <v>7019490</v>
      </c>
      <c r="M13" s="202">
        <f t="shared" si="1"/>
        <v>11865904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695377</v>
      </c>
      <c r="I14" s="158">
        <v>25453487</v>
      </c>
      <c r="J14" s="203">
        <f t="shared" si="0"/>
        <v>26148864</v>
      </c>
      <c r="K14" s="157">
        <v>686028</v>
      </c>
      <c r="L14" s="158">
        <v>1319103</v>
      </c>
      <c r="M14" s="203">
        <f t="shared" si="1"/>
        <v>2005131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3687616</v>
      </c>
      <c r="I15" s="211">
        <f>I16+I17+I18</f>
        <v>2522961</v>
      </c>
      <c r="J15" s="203">
        <f>H15+I15</f>
        <v>6210577</v>
      </c>
      <c r="K15" s="213">
        <f>K16+K17+K18</f>
        <v>4160386</v>
      </c>
      <c r="L15" s="211">
        <f>L16+L17+L18</f>
        <v>5700387</v>
      </c>
      <c r="M15" s="203">
        <f>K15+L15</f>
        <v>9860773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1482</v>
      </c>
      <c r="I16" s="160">
        <v>14728</v>
      </c>
      <c r="J16" s="204">
        <f aca="true" t="shared" si="2" ref="J16:J58">H16+I16</f>
        <v>16210</v>
      </c>
      <c r="K16" s="159">
        <v>1455936</v>
      </c>
      <c r="L16" s="160">
        <v>3885096</v>
      </c>
      <c r="M16" s="204">
        <f aca="true" t="shared" si="3" ref="M16:M58">K16+L16</f>
        <v>5341032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3686134</v>
      </c>
      <c r="I17" s="160">
        <v>2508233</v>
      </c>
      <c r="J17" s="204">
        <f t="shared" si="2"/>
        <v>6194367</v>
      </c>
      <c r="K17" s="159">
        <v>2704450</v>
      </c>
      <c r="L17" s="160">
        <v>1815291</v>
      </c>
      <c r="M17" s="205">
        <f t="shared" si="3"/>
        <v>4519741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3274638</v>
      </c>
      <c r="I19" s="209">
        <f>I20+I21+I22+I23</f>
        <v>624398</v>
      </c>
      <c r="J19" s="202">
        <f t="shared" si="2"/>
        <v>3899036</v>
      </c>
      <c r="K19" s="208">
        <f>K20+K21+K22+K23</f>
        <v>5953916</v>
      </c>
      <c r="L19" s="209">
        <f>L20+L21+L22+L23</f>
        <v>509574</v>
      </c>
      <c r="M19" s="202">
        <f t="shared" si="3"/>
        <v>6463490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3274638</v>
      </c>
      <c r="I23" s="158">
        <v>624398</v>
      </c>
      <c r="J23" s="203">
        <f t="shared" si="2"/>
        <v>3899036</v>
      </c>
      <c r="K23" s="157">
        <v>5953916</v>
      </c>
      <c r="L23" s="158">
        <v>509574</v>
      </c>
      <c r="M23" s="203">
        <f t="shared" si="3"/>
        <v>6463490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15856835</v>
      </c>
      <c r="I24" s="209">
        <f>I25+I26</f>
        <v>14447513</v>
      </c>
      <c r="J24" s="202">
        <f t="shared" si="2"/>
        <v>30304348</v>
      </c>
      <c r="K24" s="208">
        <f>K25+K26</f>
        <v>7331952</v>
      </c>
      <c r="L24" s="209">
        <f>L25+L26</f>
        <v>16841843</v>
      </c>
      <c r="M24" s="202">
        <f t="shared" si="3"/>
        <v>24173795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6809049</v>
      </c>
      <c r="I25" s="158">
        <v>4990222</v>
      </c>
      <c r="J25" s="203">
        <f t="shared" si="2"/>
        <v>11799271</v>
      </c>
      <c r="K25" s="157">
        <v>4131962</v>
      </c>
      <c r="L25" s="158">
        <v>11237024</v>
      </c>
      <c r="M25" s="203">
        <f t="shared" si="3"/>
        <v>15368986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9047786</v>
      </c>
      <c r="I26" s="158">
        <v>9457291</v>
      </c>
      <c r="J26" s="203">
        <f t="shared" si="2"/>
        <v>18505077</v>
      </c>
      <c r="K26" s="157">
        <v>3199990</v>
      </c>
      <c r="L26" s="158">
        <v>5604819</v>
      </c>
      <c r="M26" s="203">
        <f t="shared" si="3"/>
        <v>8804809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265004</v>
      </c>
      <c r="I27" s="209">
        <f>I28+I31+I34</f>
        <v>864159</v>
      </c>
      <c r="J27" s="202">
        <f t="shared" si="2"/>
        <v>1129163</v>
      </c>
      <c r="K27" s="208">
        <f>K28+K31+K34</f>
        <v>0</v>
      </c>
      <c r="L27" s="209">
        <f>L28+L31+L34</f>
        <v>235176</v>
      </c>
      <c r="M27" s="202">
        <f t="shared" si="3"/>
        <v>235176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175872</v>
      </c>
      <c r="I28" s="211">
        <f>I29+I30</f>
        <v>168250</v>
      </c>
      <c r="J28" s="203">
        <f t="shared" si="2"/>
        <v>344122</v>
      </c>
      <c r="K28" s="210">
        <f>K29+K30</f>
        <v>0</v>
      </c>
      <c r="L28" s="211">
        <f>L29+L30</f>
        <v>170866</v>
      </c>
      <c r="M28" s="203">
        <f t="shared" si="3"/>
        <v>170866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222376</v>
      </c>
      <c r="I29" s="161">
        <v>189249</v>
      </c>
      <c r="J29" s="203">
        <f t="shared" si="2"/>
        <v>411625</v>
      </c>
      <c r="K29" s="147"/>
      <c r="L29" s="161">
        <v>175247</v>
      </c>
      <c r="M29" s="203">
        <f t="shared" si="3"/>
        <v>175247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-46504</v>
      </c>
      <c r="I30" s="163">
        <v>-20999</v>
      </c>
      <c r="J30" s="203">
        <f t="shared" si="2"/>
        <v>-67503</v>
      </c>
      <c r="K30" s="162"/>
      <c r="L30" s="163">
        <v>-4381</v>
      </c>
      <c r="M30" s="203">
        <f t="shared" si="3"/>
        <v>-4381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89104</v>
      </c>
      <c r="I31" s="211">
        <f>I32+I33</f>
        <v>616185</v>
      </c>
      <c r="J31" s="203">
        <f t="shared" si="2"/>
        <v>705289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93051</v>
      </c>
      <c r="I32" s="161">
        <v>641373</v>
      </c>
      <c r="J32" s="203">
        <f t="shared" si="2"/>
        <v>734424</v>
      </c>
      <c r="K32" s="147"/>
      <c r="L32" s="161"/>
      <c r="M32" s="203">
        <f t="shared" si="3"/>
        <v>0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-3947</v>
      </c>
      <c r="I33" s="163">
        <v>-25188</v>
      </c>
      <c r="J33" s="203">
        <f t="shared" si="2"/>
        <v>-29135</v>
      </c>
      <c r="K33" s="162"/>
      <c r="L33" s="163"/>
      <c r="M33" s="203">
        <f t="shared" si="3"/>
        <v>0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28</v>
      </c>
      <c r="I34" s="211">
        <f>I35+I36</f>
        <v>79724</v>
      </c>
      <c r="J34" s="203">
        <f t="shared" si="2"/>
        <v>79752</v>
      </c>
      <c r="K34" s="210">
        <f>K35+K36</f>
        <v>0</v>
      </c>
      <c r="L34" s="211">
        <f>L35+L36</f>
        <v>64310</v>
      </c>
      <c r="M34" s="203">
        <f t="shared" si="3"/>
        <v>64310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220766</v>
      </c>
      <c r="I35" s="161">
        <v>98121</v>
      </c>
      <c r="J35" s="203">
        <f t="shared" si="2"/>
        <v>318887</v>
      </c>
      <c r="K35" s="147">
        <v>236041</v>
      </c>
      <c r="L35" s="161">
        <v>71983</v>
      </c>
      <c r="M35" s="203">
        <f t="shared" si="3"/>
        <v>308024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-220738</v>
      </c>
      <c r="I36" s="163">
        <v>-18397</v>
      </c>
      <c r="J36" s="203">
        <f t="shared" si="2"/>
        <v>-239135</v>
      </c>
      <c r="K36" s="162">
        <v>-236041</v>
      </c>
      <c r="L36" s="163">
        <v>-7673</v>
      </c>
      <c r="M36" s="203">
        <f t="shared" si="3"/>
        <v>-243714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39042</v>
      </c>
      <c r="I37" s="209">
        <f>I38+I39+I40</f>
        <v>1109828</v>
      </c>
      <c r="J37" s="202">
        <f t="shared" si="2"/>
        <v>1148870</v>
      </c>
      <c r="K37" s="208">
        <f>K38+K39+K40</f>
        <v>57482</v>
      </c>
      <c r="L37" s="209">
        <f>L38+L39+L40</f>
        <v>26049</v>
      </c>
      <c r="M37" s="202">
        <f t="shared" si="3"/>
        <v>83531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13007</v>
      </c>
      <c r="I38" s="158">
        <v>25807</v>
      </c>
      <c r="J38" s="203">
        <f t="shared" si="2"/>
        <v>38814</v>
      </c>
      <c r="K38" s="157">
        <v>10925</v>
      </c>
      <c r="L38" s="158">
        <v>19723</v>
      </c>
      <c r="M38" s="203">
        <f t="shared" si="3"/>
        <v>30648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11878</v>
      </c>
      <c r="I39" s="158">
        <v>927</v>
      </c>
      <c r="J39" s="203">
        <f t="shared" si="2"/>
        <v>12805</v>
      </c>
      <c r="K39" s="157">
        <v>14118</v>
      </c>
      <c r="L39" s="158">
        <v>1202</v>
      </c>
      <c r="M39" s="203">
        <f t="shared" si="3"/>
        <v>15320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14157</v>
      </c>
      <c r="I40" s="158">
        <v>1083094</v>
      </c>
      <c r="J40" s="203">
        <f t="shared" si="2"/>
        <v>1097251</v>
      </c>
      <c r="K40" s="157">
        <v>32439</v>
      </c>
      <c r="L40" s="158">
        <v>5124</v>
      </c>
      <c r="M40" s="203">
        <f t="shared" si="3"/>
        <v>37563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1143142</v>
      </c>
      <c r="I44" s="155">
        <v>4379362</v>
      </c>
      <c r="J44" s="202">
        <f t="shared" si="2"/>
        <v>5522504</v>
      </c>
      <c r="K44" s="154">
        <v>1082166</v>
      </c>
      <c r="L44" s="155">
        <v>1577832</v>
      </c>
      <c r="M44" s="202">
        <f t="shared" si="3"/>
        <v>2659998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79426</v>
      </c>
      <c r="I45" s="155">
        <v>1022737</v>
      </c>
      <c r="J45" s="202">
        <f t="shared" si="2"/>
        <v>1102163</v>
      </c>
      <c r="K45" s="154">
        <v>20458</v>
      </c>
      <c r="L45" s="155">
        <v>855251</v>
      </c>
      <c r="M45" s="202">
        <f t="shared" si="3"/>
        <v>875709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2721056</v>
      </c>
      <c r="I49" s="209">
        <f>I50+I51</f>
        <v>0</v>
      </c>
      <c r="J49" s="202">
        <f t="shared" si="2"/>
        <v>2721056</v>
      </c>
      <c r="K49" s="208">
        <f>K50+K51</f>
        <v>2674509</v>
      </c>
      <c r="L49" s="209">
        <f>L50+L51</f>
        <v>0</v>
      </c>
      <c r="M49" s="202">
        <f t="shared" si="3"/>
        <v>2674509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2721056</v>
      </c>
      <c r="I50" s="158"/>
      <c r="J50" s="203">
        <f t="shared" si="2"/>
        <v>2721056</v>
      </c>
      <c r="K50" s="157">
        <v>2674509</v>
      </c>
      <c r="L50" s="158"/>
      <c r="M50" s="203">
        <f t="shared" si="3"/>
        <v>2674509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995067</v>
      </c>
      <c r="I55" s="209">
        <f>I56+I57</f>
        <v>0</v>
      </c>
      <c r="J55" s="202">
        <f t="shared" si="2"/>
        <v>995067</v>
      </c>
      <c r="K55" s="208">
        <f>K56+K57</f>
        <v>684172</v>
      </c>
      <c r="L55" s="209">
        <f>L56+L57</f>
        <v>0</v>
      </c>
      <c r="M55" s="202">
        <f t="shared" si="3"/>
        <v>684172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1520776</v>
      </c>
      <c r="I56" s="158"/>
      <c r="J56" s="203">
        <f t="shared" si="2"/>
        <v>1520776</v>
      </c>
      <c r="K56" s="157">
        <v>992214</v>
      </c>
      <c r="L56" s="158"/>
      <c r="M56" s="203">
        <f t="shared" si="3"/>
        <v>992214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-525709</v>
      </c>
      <c r="I57" s="158"/>
      <c r="J57" s="203">
        <f t="shared" si="2"/>
        <v>-525709</v>
      </c>
      <c r="K57" s="157">
        <v>-308042</v>
      </c>
      <c r="L57" s="158"/>
      <c r="M57" s="203">
        <f t="shared" si="3"/>
        <v>-308042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502067</v>
      </c>
      <c r="I58" s="155">
        <v>21074</v>
      </c>
      <c r="J58" s="202">
        <f t="shared" si="2"/>
        <v>523141</v>
      </c>
      <c r="K58" s="154">
        <v>443034</v>
      </c>
      <c r="L58" s="155">
        <v>111813</v>
      </c>
      <c r="M58" s="202">
        <f t="shared" si="3"/>
        <v>554847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29768476</v>
      </c>
      <c r="I60" s="215">
        <f>I58+I55+I52+I49+I46+I45+I44+I41+I37+I27+I24+I19+I13+I9</f>
        <v>51083939</v>
      </c>
      <c r="J60" s="207">
        <f>H60+I60</f>
        <v>80852415</v>
      </c>
      <c r="K60" s="214">
        <f>K58+K55+K52+K49+K46+K45+K44+K41+K37+K27+K24+K19+K13+K9</f>
        <v>23682263</v>
      </c>
      <c r="L60" s="215">
        <f>L58+L55+L52+L49+L46+L45+L44+L41+L37+L27+L24+L19+L13+L9</f>
        <v>27946255</v>
      </c>
      <c r="M60" s="207">
        <f>K60+L60</f>
        <v>51628518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zoomScale="75" zoomScaleNormal="75" zoomScalePageLayoutView="0" workbookViewId="0" topLeftCell="A37">
      <selection activeCell="K67" sqref="K67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KIBRIS FAİSAL İSLAM BANKASI LİMİTED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(31/12/2015)</v>
      </c>
      <c r="J7" s="133"/>
      <c r="K7" s="110"/>
      <c r="L7" s="218" t="str">
        <f>Aktifler!L7</f>
        <v>(31/12/2014)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14546688</v>
      </c>
      <c r="I9" s="94">
        <f>I10+I11+I12+I13+I14+I15</f>
        <v>48645431</v>
      </c>
      <c r="J9" s="82">
        <f aca="true" t="shared" si="0" ref="J9:J57">H9+I9</f>
        <v>63192119</v>
      </c>
      <c r="K9" s="93">
        <f>K10+K11+K12+K13+K14+K15</f>
        <v>14530862</v>
      </c>
      <c r="L9" s="94">
        <f>L10+L11+L12+L13+L14+L15</f>
        <v>20848493</v>
      </c>
      <c r="M9" s="82">
        <f aca="true" t="shared" si="1" ref="M9:M57">K9+L9</f>
        <v>35379355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13656614</v>
      </c>
      <c r="I10" s="67">
        <v>21937340</v>
      </c>
      <c r="J10" s="83">
        <f t="shared" si="0"/>
        <v>35593954</v>
      </c>
      <c r="K10" s="66">
        <v>13314476</v>
      </c>
      <c r="L10" s="67">
        <v>17446269</v>
      </c>
      <c r="M10" s="83">
        <f t="shared" si="1"/>
        <v>30760745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87031</v>
      </c>
      <c r="I11" s="67"/>
      <c r="J11" s="83">
        <f t="shared" si="0"/>
        <v>87031</v>
      </c>
      <c r="K11" s="66">
        <v>545096</v>
      </c>
      <c r="L11" s="67"/>
      <c r="M11" s="83">
        <f t="shared" si="1"/>
        <v>545096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644231</v>
      </c>
      <c r="I12" s="67">
        <v>23206094</v>
      </c>
      <c r="J12" s="83">
        <f t="shared" si="0"/>
        <v>23850325</v>
      </c>
      <c r="K12" s="66">
        <v>397829</v>
      </c>
      <c r="L12" s="67">
        <v>1045051</v>
      </c>
      <c r="M12" s="83">
        <f t="shared" si="1"/>
        <v>1442880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122852</v>
      </c>
      <c r="I13" s="67">
        <v>34278</v>
      </c>
      <c r="J13" s="83">
        <f t="shared" si="0"/>
        <v>157130</v>
      </c>
      <c r="K13" s="66">
        <v>50895</v>
      </c>
      <c r="L13" s="67">
        <v>39828</v>
      </c>
      <c r="M13" s="83">
        <f t="shared" si="1"/>
        <v>90723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35960</v>
      </c>
      <c r="I14" s="67">
        <v>3467719</v>
      </c>
      <c r="J14" s="83">
        <f t="shared" si="0"/>
        <v>3503679</v>
      </c>
      <c r="K14" s="66">
        <v>222566</v>
      </c>
      <c r="L14" s="67">
        <v>2317345</v>
      </c>
      <c r="M14" s="83">
        <f t="shared" si="1"/>
        <v>2539911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160683</v>
      </c>
      <c r="I28" s="94">
        <f>I29+I30+I31</f>
        <v>1234521</v>
      </c>
      <c r="J28" s="82">
        <f t="shared" si="0"/>
        <v>1395204</v>
      </c>
      <c r="K28" s="93">
        <f>K29+K30+K31</f>
        <v>203291</v>
      </c>
      <c r="L28" s="94">
        <f>L29+L30+L31</f>
        <v>128963</v>
      </c>
      <c r="M28" s="82">
        <f t="shared" si="1"/>
        <v>332254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130683</v>
      </c>
      <c r="I29" s="67">
        <v>103171</v>
      </c>
      <c r="J29" s="83">
        <f t="shared" si="0"/>
        <v>233854</v>
      </c>
      <c r="K29" s="66">
        <v>203291</v>
      </c>
      <c r="L29" s="67">
        <v>128963</v>
      </c>
      <c r="M29" s="83">
        <f t="shared" si="1"/>
        <v>332254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30000</v>
      </c>
      <c r="I31" s="67">
        <v>1131350</v>
      </c>
      <c r="J31" s="83">
        <f t="shared" si="0"/>
        <v>1161350</v>
      </c>
      <c r="K31" s="66"/>
      <c r="L31" s="67"/>
      <c r="M31" s="83">
        <f t="shared" si="1"/>
        <v>0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131254</v>
      </c>
      <c r="I35" s="64">
        <v>13260</v>
      </c>
      <c r="J35" s="82">
        <f t="shared" si="0"/>
        <v>144514</v>
      </c>
      <c r="K35" s="63">
        <v>97808</v>
      </c>
      <c r="L35" s="64">
        <v>10498</v>
      </c>
      <c r="M35" s="82">
        <f t="shared" si="1"/>
        <v>108306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62824</v>
      </c>
      <c r="I37" s="64">
        <v>6920</v>
      </c>
      <c r="J37" s="82">
        <f t="shared" si="0"/>
        <v>69744</v>
      </c>
      <c r="K37" s="63">
        <v>56361</v>
      </c>
      <c r="L37" s="64">
        <v>14183</v>
      </c>
      <c r="M37" s="82">
        <f t="shared" si="1"/>
        <v>70544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202008</v>
      </c>
      <c r="I38" s="94">
        <f>I39+I40+I41+I42</f>
        <v>173375</v>
      </c>
      <c r="J38" s="82">
        <f t="shared" si="0"/>
        <v>375383</v>
      </c>
      <c r="K38" s="93">
        <f>K39+K40+K41+K42</f>
        <v>139576</v>
      </c>
      <c r="L38" s="94">
        <f>L39+L40+L41+L42</f>
        <v>166895</v>
      </c>
      <c r="M38" s="82">
        <f t="shared" si="1"/>
        <v>306471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202008</v>
      </c>
      <c r="I40" s="67">
        <v>173375</v>
      </c>
      <c r="J40" s="83">
        <f t="shared" si="0"/>
        <v>375383</v>
      </c>
      <c r="K40" s="66">
        <v>139576</v>
      </c>
      <c r="L40" s="67">
        <v>166895</v>
      </c>
      <c r="M40" s="83">
        <f t="shared" si="1"/>
        <v>306471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/>
      <c r="I41" s="67"/>
      <c r="J41" s="83">
        <f t="shared" si="0"/>
        <v>0</v>
      </c>
      <c r="K41" s="66"/>
      <c r="L41" s="67"/>
      <c r="M41" s="83">
        <f t="shared" si="1"/>
        <v>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50007</v>
      </c>
      <c r="I43" s="64">
        <v>113829</v>
      </c>
      <c r="J43" s="82">
        <f t="shared" si="0"/>
        <v>163836</v>
      </c>
      <c r="K43" s="63">
        <v>115198</v>
      </c>
      <c r="L43" s="64">
        <v>24012</v>
      </c>
      <c r="M43" s="82">
        <f t="shared" si="1"/>
        <v>139210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15338925</v>
      </c>
      <c r="I44" s="94">
        <f>I45+I48+I52+I53+I54+I55</f>
        <v>0</v>
      </c>
      <c r="J44" s="82">
        <f t="shared" si="0"/>
        <v>15338925</v>
      </c>
      <c r="K44" s="93">
        <f>K45+K48+K52+K53+K54+K55</f>
        <v>15011313</v>
      </c>
      <c r="L44" s="94">
        <f>L45+L48+L52+L53+L54+L55</f>
        <v>0</v>
      </c>
      <c r="M44" s="82">
        <f t="shared" si="1"/>
        <v>15011313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16220930</v>
      </c>
      <c r="I45" s="98">
        <f>I46+I47</f>
        <v>0</v>
      </c>
      <c r="J45" s="83">
        <f t="shared" si="0"/>
        <v>16220930</v>
      </c>
      <c r="K45" s="97">
        <f>K46+K47</f>
        <v>14000000</v>
      </c>
      <c r="L45" s="98">
        <f>L46+L47</f>
        <v>0</v>
      </c>
      <c r="M45" s="83">
        <f t="shared" si="1"/>
        <v>14000000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17000000</v>
      </c>
      <c r="I46" s="73"/>
      <c r="J46" s="83">
        <f t="shared" si="0"/>
        <v>17000000</v>
      </c>
      <c r="K46" s="72">
        <v>17000000</v>
      </c>
      <c r="L46" s="73"/>
      <c r="M46" s="83">
        <f t="shared" si="1"/>
        <v>17000000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-779070</v>
      </c>
      <c r="I47" s="71"/>
      <c r="J47" s="83">
        <f t="shared" si="0"/>
        <v>-779070</v>
      </c>
      <c r="K47" s="70">
        <v>-3000000</v>
      </c>
      <c r="L47" s="71"/>
      <c r="M47" s="83">
        <f t="shared" si="1"/>
        <v>-3000000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196712</v>
      </c>
      <c r="I48" s="98">
        <f>I49+I50+I51</f>
        <v>0</v>
      </c>
      <c r="J48" s="83">
        <f t="shared" si="0"/>
        <v>196712</v>
      </c>
      <c r="K48" s="97">
        <f>K49+K50+K51</f>
        <v>168606</v>
      </c>
      <c r="L48" s="98">
        <f>L49+L50+L51</f>
        <v>0</v>
      </c>
      <c r="M48" s="83">
        <f t="shared" si="1"/>
        <v>168606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196712</v>
      </c>
      <c r="I49" s="75"/>
      <c r="J49" s="83">
        <f t="shared" si="0"/>
        <v>196712</v>
      </c>
      <c r="K49" s="74">
        <v>168606</v>
      </c>
      <c r="L49" s="75"/>
      <c r="M49" s="83">
        <f t="shared" si="1"/>
        <v>168606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49904</v>
      </c>
      <c r="I54" s="67"/>
      <c r="J54" s="83">
        <f t="shared" si="0"/>
        <v>49904</v>
      </c>
      <c r="K54" s="66">
        <v>2224287</v>
      </c>
      <c r="L54" s="67"/>
      <c r="M54" s="83">
        <f t="shared" si="1"/>
        <v>2224287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-1128621</v>
      </c>
      <c r="I55" s="98">
        <f>I56+I57</f>
        <v>0</v>
      </c>
      <c r="J55" s="83">
        <f t="shared" si="0"/>
        <v>-1128621</v>
      </c>
      <c r="K55" s="97">
        <f>K56+K57</f>
        <v>-1381580</v>
      </c>
      <c r="L55" s="98">
        <f>L56+L57</f>
        <v>0</v>
      </c>
      <c r="M55" s="83">
        <f t="shared" si="1"/>
        <v>-1381580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-1128621</v>
      </c>
      <c r="I57" s="77"/>
      <c r="J57" s="83">
        <f t="shared" si="0"/>
        <v>-1128621</v>
      </c>
      <c r="K57" s="76">
        <v>-1381580</v>
      </c>
      <c r="L57" s="77"/>
      <c r="M57" s="83">
        <f t="shared" si="1"/>
        <v>-1381580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172690</v>
      </c>
      <c r="I58" s="94">
        <f>I59+I60</f>
        <v>0</v>
      </c>
      <c r="J58" s="82">
        <f>H58+I58</f>
        <v>172690</v>
      </c>
      <c r="K58" s="93">
        <f>K59+K60</f>
        <v>281065</v>
      </c>
      <c r="L58" s="94">
        <f>L59+L60</f>
        <v>0</v>
      </c>
      <c r="M58" s="82">
        <f>K58+L58</f>
        <v>281065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172690</v>
      </c>
      <c r="I59" s="67"/>
      <c r="J59" s="83">
        <f>H59+I59</f>
        <v>172690</v>
      </c>
      <c r="K59" s="66">
        <v>281065</v>
      </c>
      <c r="L59" s="67"/>
      <c r="M59" s="83">
        <f>K59+L59</f>
        <v>281065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30665079</v>
      </c>
      <c r="I62" s="100">
        <f>I58+I44+I43+I38+I37+I36+I35+I32+I28+I24+I23+I17+I16+I9</f>
        <v>50187336</v>
      </c>
      <c r="J62" s="89">
        <f>H62+I62</f>
        <v>80852415</v>
      </c>
      <c r="K62" s="99">
        <f>K58+K44+K43+K38+K37+K36+K35+K32+K28+K24+K17+K16+K9+K23</f>
        <v>30435474</v>
      </c>
      <c r="L62" s="100">
        <f>L58+L44+L43+L38+L37+L36+L35+L32+L28+L24+L23+L17+L16+L9</f>
        <v>21193044</v>
      </c>
      <c r="M62" s="89">
        <f>K62+L62</f>
        <v>51628518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202225</v>
      </c>
      <c r="I66" s="80">
        <v>304776</v>
      </c>
      <c r="J66" s="90">
        <f>H66+I66</f>
        <v>507001</v>
      </c>
      <c r="K66" s="79">
        <v>171000</v>
      </c>
      <c r="L66" s="80">
        <v>104765</v>
      </c>
      <c r="M66" s="90">
        <f>K66+L66</f>
        <v>275765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5387549</v>
      </c>
      <c r="I67" s="80"/>
      <c r="J67" s="90">
        <f>H67+I67</f>
        <v>5387549</v>
      </c>
      <c r="K67" s="79">
        <v>1885300</v>
      </c>
      <c r="L67" s="80"/>
      <c r="M67" s="90">
        <f>K67+L67</f>
        <v>1885300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4984881</v>
      </c>
      <c r="I69" s="81">
        <v>50810323</v>
      </c>
      <c r="J69" s="91">
        <f>H69+I69</f>
        <v>55795204</v>
      </c>
      <c r="K69" s="79">
        <v>3888102</v>
      </c>
      <c r="L69" s="81">
        <v>28245863</v>
      </c>
      <c r="M69" s="91">
        <f>K69+L69</f>
        <v>32133965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10574655</v>
      </c>
      <c r="I70" s="100">
        <f>I66+I67+I68+I69</f>
        <v>51115099</v>
      </c>
      <c r="J70" s="92">
        <f>H70+I70</f>
        <v>61689754</v>
      </c>
      <c r="K70" s="99">
        <f>K66+K67+K68+K69</f>
        <v>5944402</v>
      </c>
      <c r="L70" s="100">
        <f>L66+L67+L68+L69</f>
        <v>28350628</v>
      </c>
      <c r="M70" s="89">
        <f>K70+L70</f>
        <v>34295030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58">
      <selection activeCell="B63" sqref="B63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KIBRIS FAİSAL İSLAM BANKASI LİMİTED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(31/12/2015)</v>
      </c>
      <c r="I8" s="218" t="str">
        <f>Aktifler!L7</f>
        <v>(31/12/2014)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4470001</v>
      </c>
      <c r="I10" s="56">
        <f>I11+I19+I20+I25+I28</f>
        <v>1431085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3259842</v>
      </c>
      <c r="I11" s="57">
        <f>I12+I15+I18</f>
        <v>941315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1764158</v>
      </c>
      <c r="I12" s="58">
        <f>I13+I14</f>
        <v>151497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693822</v>
      </c>
      <c r="I13" s="18">
        <v>109241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1070336</v>
      </c>
      <c r="I14" s="18">
        <v>42256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1148505</v>
      </c>
      <c r="I15" s="58">
        <f>I16+I17</f>
        <v>119522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550766</v>
      </c>
      <c r="I16" s="18">
        <v>107235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597739</v>
      </c>
      <c r="I17" s="18">
        <v>12287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347179</v>
      </c>
      <c r="I18" s="17">
        <v>670296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40792</v>
      </c>
      <c r="I19" s="16">
        <v>33440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757830</v>
      </c>
      <c r="I20" s="57">
        <f>I21+I22+I23+I24</f>
        <v>206859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92910</v>
      </c>
      <c r="I21" s="19">
        <v>148350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100639</v>
      </c>
      <c r="I22" s="19">
        <v>15231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564281</v>
      </c>
      <c r="I23" s="19">
        <v>43278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411537</v>
      </c>
      <c r="I25" s="57">
        <f>I26+I27</f>
        <v>249471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12433</v>
      </c>
      <c r="I26" s="19">
        <v>18325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399104</v>
      </c>
      <c r="I27" s="19">
        <v>231146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/>
      <c r="I28" s="16"/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1642996</v>
      </c>
      <c r="I30" s="56">
        <f>I31+I37+I44+I45+I50+I51</f>
        <v>964991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1061445</v>
      </c>
      <c r="I31" s="57">
        <f>I32+I33+I34+I35+I36</f>
        <v>668333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1040014</v>
      </c>
      <c r="I32" s="19">
        <v>667205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21237</v>
      </c>
      <c r="I33" s="19"/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/>
      <c r="I34" s="19">
        <v>659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194</v>
      </c>
      <c r="I35" s="19">
        <v>469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/>
      <c r="I36" s="19"/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581551</v>
      </c>
      <c r="I37" s="57">
        <f>I38+I39+I40+I41+I42+I43</f>
        <v>296658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578597</v>
      </c>
      <c r="I38" s="19">
        <v>294947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2548</v>
      </c>
      <c r="I40" s="19">
        <v>1427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406</v>
      </c>
      <c r="I41" s="19">
        <v>284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/>
      <c r="I42" s="19"/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0</v>
      </c>
      <c r="I45" s="57">
        <f>I46+I47+I48+I49</f>
        <v>0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/>
      <c r="I48" s="19"/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</row>
    <row r="52" spans="2:10" ht="15.75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2827005</v>
      </c>
      <c r="I53" s="60">
        <f>I10-I30</f>
        <v>466094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3006306</v>
      </c>
      <c r="I55" s="56">
        <f>I56+I60+I61+I62+I63+I64</f>
        <v>4034992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1238832</v>
      </c>
      <c r="I56" s="57">
        <f>I57+I58+I59</f>
        <v>2406254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547234</v>
      </c>
      <c r="I57" s="19">
        <v>2303609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6223</v>
      </c>
      <c r="I58" s="19">
        <v>8599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685375</v>
      </c>
      <c r="I59" s="19">
        <v>94046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1355714</v>
      </c>
      <c r="I61" s="16">
        <v>1077786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411760</v>
      </c>
      <c r="I64" s="16">
        <v>550952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5660621</v>
      </c>
      <c r="I66" s="56">
        <f>I67+I71+I72+I73+I74+I75+I76+I77+I78+I79+I80+I81</f>
        <v>4220021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116461</v>
      </c>
      <c r="I67" s="57">
        <f>I68+I69+I70</f>
        <v>188964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/>
      <c r="I68" s="19"/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/>
      <c r="I69" s="19"/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116461</v>
      </c>
      <c r="I70" s="19">
        <v>188964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572598</v>
      </c>
      <c r="I72" s="16">
        <v>578101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2303053</v>
      </c>
      <c r="I73" s="16">
        <v>1453280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434686</v>
      </c>
      <c r="I75" s="16">
        <v>321480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246579</v>
      </c>
      <c r="I76" s="16">
        <v>158359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33377</v>
      </c>
      <c r="I77" s="16">
        <v>81755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116438</v>
      </c>
      <c r="I79" s="16">
        <v>13746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171960</v>
      </c>
      <c r="I80" s="16">
        <v>228488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1665469</v>
      </c>
      <c r="I81" s="16">
        <v>1195848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-2654315</v>
      </c>
      <c r="I83" s="59">
        <f>I55-I66</f>
        <v>-185029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172690</v>
      </c>
      <c r="I85" s="22">
        <f>I53+I83</f>
        <v>281065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/>
      <c r="I87" s="15"/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172690</v>
      </c>
      <c r="I89" s="59">
        <f>I85-I87</f>
        <v>281065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Zeynep Pehlivan</cp:lastModifiedBy>
  <cp:lastPrinted>2016-08-29T09:00:40Z</cp:lastPrinted>
  <dcterms:created xsi:type="dcterms:W3CDTF">1998-01-12T17:06:50Z</dcterms:created>
  <dcterms:modified xsi:type="dcterms:W3CDTF">2016-10-03T09:47:58Z</dcterms:modified>
  <cp:category/>
  <cp:version/>
  <cp:contentType/>
  <cp:contentStatus/>
</cp:coreProperties>
</file>