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<sst xmlns="http://schemas.openxmlformats.org/spreadsheetml/2006/main" count="375" uniqueCount="232">
  <si>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</si>
  <si>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</si>
  <si>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</si>
  <si>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</si>
  <si>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</si>
  <si>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</si>
  <si>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</si>
  <si>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</si>
  <si>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</si>
  <si>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</si>
  <si>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</si>
  <si>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</si>
  <si>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</si>
  <si>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</si>
  <si>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</si>
  <si>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</si>
  <si>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</si>
  <si>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</si>
  <si>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</si>
  <si>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</si>
  <si>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</si>
  <si>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</si>
  <si>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</si>
  <si>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</si>
  <si>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</si>
  <si>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</si>
  <si>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</si>
  <si>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</si>
  <si>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</si>
  <si>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</si>
  <si>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</si>
  <si>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</si>
  <si>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</si>
  <si>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</si>
  <si>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</si>
  <si>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</si>
  <si>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</si>
  <si>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</si>
  <si>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</si>
  <si>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</si>
  <si>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</si>
  <si>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</si>
  <si>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</si>
  <si>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</si>
  <si>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</si>
  <si>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</si>
  <si>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</si>
  <si>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</si>
  <si>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</si>
  <si>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</si>
  <si>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</si>
  <si>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</si>
  <si>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</si>
  <si>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</si>
  <si>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</si>
  <si>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</si>
  <si>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</si>
  <si>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</si>
  <si>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</si>
  <si>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</si>
  <si>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</si>
  <si>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</si>
  <si>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</si>
  <si>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</si>
  <si>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</si>
  <si>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</si>
  <si>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</si>
  <si>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</si>
  <si>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</si>
  <si>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</si>
  <si>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</si>
  <si>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</si>
  <si>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</si>
  <si>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</si>
  <si>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</si>
  <si>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</si>
  <si>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</si>
  <si>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</si>
  <si>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</si>
  <si>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</si>
  <si>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</si>
  <si>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</si>
  <si>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</si>
  <si>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</si>
  <si>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</si>
  <si>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</si>
  <si>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</si>
  <si>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</si>
  <si>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</si>
  <si>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</si>
  <si>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</si>
  <si>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</si>
  <si>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</si>
  <si>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</si>
  <si>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</si>
  <si>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</si>
  <si>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</si>
  <si>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</si>
  <si>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</si>
  <si>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</si>
  <si>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</si>
  <si>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</si>
  <si>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</si>
  <si>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</si>
  <si>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</si>
  <si>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</si>
  <si>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</si>
  <si>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</si>
  <si>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</si>
  <si>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</si>
  <si>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</si>
  <si>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</si>
  <si>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</si>
  <si>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</si>
  <si>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</si>
  <si>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</si>
  <si>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</si>
  <si>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</si>
  <si>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</si>
  <si>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</si>
  <si>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</si>
  <si>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</si>
  <si>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</si>
  <si>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</si>
  <si>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</si>
  <si>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</si>
  <si>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</si>
  <si>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</si>
  <si>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</si>
  <si>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</si>
  <si>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</si>
  <si>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</si>
  <si>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</si>
  <si>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</si>
  <si>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</si>
  <si>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</si>
  <si>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</si>
  <si>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</si>
  <si>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</si>
  <si>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</si>
  <si>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</si>
  <si>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</si>
  <si>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</si>
  <si>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</si>
  <si>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</si>
  <si>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</si>
  <si>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</si>
  <si>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</si>
  <si>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</si>
  <si>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</si>
  <si>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</si>
  <si>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</si>
  <si>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</si>
  <si>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</si>
  <si>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</si>
  <si>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</si>
  <si>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</si>
  <si>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</si>
  <si>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</si>
  <si>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</si>
  <si>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</si>
  <si>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</si>
  <si>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</si>
  <si>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</si>
  <si>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</si>
  <si>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</si>
  <si>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</si>
  <si>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</si>
  <si>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</si>
  <si>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</si>
  <si>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</si>
  <si>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</si>
  <si>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</si>
  <si>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</si>
  <si>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</si>
  <si>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</si>
  <si>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</si>
  <si>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</si>
  <si>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</si>
  <si>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</si>
  <si>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</si>
  <si>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</si>
  <si>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</si>
  <si>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</si>
  <si>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</si>
  <si>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</si>
  <si>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</si>
  <si>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</si>
  <si>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</si>
  <si>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</si>
  <si>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</si>
  <si>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</si>
  <si>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</si>
  <si>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</si>
  <si>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</si>
  <si>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</si>
  <si>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</si>
  <si>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</si>
  <si>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</si>
  <si>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</si>
  <si>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</si>
  <si>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</si>
  <si>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</si>
  <si>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</si>
  <si>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</si>
  <si>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</si>
  <si>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</si>
  <si>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</si>
  <si>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</si>
  <si>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</si>
  <si>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</si>
  <si>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</si>
  <si>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</si>
  <si>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</si>
  <si>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</si>
  <si>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</si>
  <si>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</si>
  <si>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</si>
  <si>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</si>
  <si>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</si>
  <si>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</si>
  <si>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</si>
  <si>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</si>
  <si>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</si>
  <si>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</si>
  <si>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</si>
  <si>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</si>
  <si>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</si>
  <si>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</si>
  <si>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(31/12/2014)</t>
  </si>
  <si>
    <t>HSBC BANK A.Ş.</t>
  </si>
  <si>
    <t>(31/12/2015)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</si>
</sst>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P3" sqref="P3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230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229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2367453</v>
      </c>
      <c r="I9" s="209">
        <f>I10+I11+I12</f>
        <v>2853665</v>
      </c>
      <c r="J9" s="202">
        <f aca="true" t="shared" si="0" ref="J9:J14">H9+I9</f>
        <v>5221118</v>
      </c>
      <c r="K9" s="208">
        <f>K10+K11+K12</f>
        <v>2280211</v>
      </c>
      <c r="L9" s="209">
        <f>L10+L11+L12</f>
        <v>2157460</v>
      </c>
      <c r="M9" s="202">
        <f aca="true" t="shared" si="1" ref="M9:M14">K9+L9</f>
        <v>4437671</v>
      </c>
      <c r="N9" s="175"/>
    </row>
    <row r="10" spans="1:16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2367453</v>
      </c>
      <c r="I10" s="158">
        <v>0</v>
      </c>
      <c r="J10" s="203">
        <f t="shared" si="0"/>
        <v>2367453</v>
      </c>
      <c r="K10" s="157">
        <v>2280211</v>
      </c>
      <c r="L10" s="158">
        <v>0</v>
      </c>
      <c r="M10" s="203">
        <f t="shared" si="1"/>
        <v>2280211</v>
      </c>
      <c r="N10" s="174"/>
      <c r="P10" s="156"/>
    </row>
    <row r="11" spans="1:16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2853665</v>
      </c>
      <c r="J11" s="203">
        <f t="shared" si="0"/>
        <v>2853665</v>
      </c>
      <c r="K11" s="157">
        <v>0</v>
      </c>
      <c r="L11" s="158">
        <v>2157460</v>
      </c>
      <c r="M11" s="203">
        <f t="shared" si="1"/>
        <v>2157460</v>
      </c>
      <c r="N11" s="174"/>
      <c r="P11" s="156"/>
    </row>
    <row r="12" spans="1:16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>
        <v>0</v>
      </c>
      <c r="L12" s="158">
        <v>0</v>
      </c>
      <c r="M12" s="203">
        <f t="shared" si="1"/>
        <v>0</v>
      </c>
      <c r="N12" s="174"/>
      <c r="P12" s="156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39312002</v>
      </c>
      <c r="I13" s="209">
        <f>I14+I15</f>
        <v>169382471</v>
      </c>
      <c r="J13" s="202">
        <f t="shared" si="0"/>
        <v>208694473</v>
      </c>
      <c r="K13" s="208">
        <f>K14+K15</f>
        <v>245533195</v>
      </c>
      <c r="L13" s="209">
        <f>L14+L15</f>
        <v>208438747</v>
      </c>
      <c r="M13" s="202">
        <f t="shared" si="1"/>
        <v>453971942</v>
      </c>
      <c r="N13" s="175"/>
    </row>
    <row r="14" spans="1:16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39312002</v>
      </c>
      <c r="I14" s="158">
        <v>65026713</v>
      </c>
      <c r="J14" s="203">
        <f t="shared" si="0"/>
        <v>104338715</v>
      </c>
      <c r="K14" s="157">
        <v>66533195</v>
      </c>
      <c r="L14" s="158">
        <v>25987397</v>
      </c>
      <c r="M14" s="203">
        <f t="shared" si="1"/>
        <v>92520592</v>
      </c>
      <c r="N14" s="174"/>
      <c r="P14" s="156"/>
    </row>
    <row r="15" spans="1:16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0</v>
      </c>
      <c r="I15" s="211">
        <f>I16+I17+I18</f>
        <v>104355758</v>
      </c>
      <c r="J15" s="203">
        <f>H15+I15</f>
        <v>104355758</v>
      </c>
      <c r="K15" s="213">
        <f>K16+K17+K18</f>
        <v>179000000</v>
      </c>
      <c r="L15" s="211">
        <f>L16+L17+L18</f>
        <v>182451350</v>
      </c>
      <c r="M15" s="203">
        <f>K15+L15</f>
        <v>361451350</v>
      </c>
      <c r="N15" s="174"/>
      <c r="P15" s="156"/>
    </row>
    <row r="16" spans="1:16" ht="15.75">
      <c r="A16" s="165"/>
      <c r="B16" s="177"/>
      <c r="C16" s="185"/>
      <c r="D16" s="178" t="s">
        <v>14</v>
      </c>
      <c r="E16" s="178"/>
      <c r="F16" s="178"/>
      <c r="G16" s="222"/>
      <c r="H16" s="159">
        <v>0</v>
      </c>
      <c r="I16" s="160">
        <v>0</v>
      </c>
      <c r="J16" s="204">
        <f aca="true" t="shared" si="2" ref="J16:J58">H16+I16</f>
        <v>0</v>
      </c>
      <c r="K16" s="159">
        <v>0</v>
      </c>
      <c r="L16" s="160">
        <v>0</v>
      </c>
      <c r="M16" s="204">
        <f aca="true" t="shared" si="3" ref="M16:M58">K16+L16</f>
        <v>0</v>
      </c>
      <c r="N16" s="174"/>
      <c r="P16" s="156"/>
    </row>
    <row r="17" spans="1:16" ht="15.75">
      <c r="A17" s="165"/>
      <c r="B17" s="177"/>
      <c r="C17" s="185"/>
      <c r="D17" s="178" t="s">
        <v>192</v>
      </c>
      <c r="E17" s="178"/>
      <c r="F17" s="178"/>
      <c r="G17" s="222"/>
      <c r="H17" s="159">
        <v>0</v>
      </c>
      <c r="I17" s="160">
        <v>104355758</v>
      </c>
      <c r="J17" s="204">
        <f t="shared" si="2"/>
        <v>104355758</v>
      </c>
      <c r="K17" s="159">
        <v>179000000</v>
      </c>
      <c r="L17" s="160">
        <v>182451350</v>
      </c>
      <c r="M17" s="205">
        <f t="shared" si="3"/>
        <v>361451350</v>
      </c>
      <c r="N17" s="174"/>
      <c r="P17" s="156"/>
    </row>
    <row r="18" spans="1:16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  <c r="P18" s="156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145145860</v>
      </c>
      <c r="I19" s="209">
        <f>I20+I21+I22+I23</f>
        <v>7314746</v>
      </c>
      <c r="J19" s="202">
        <f t="shared" si="2"/>
        <v>152460606</v>
      </c>
      <c r="K19" s="208">
        <f>K20+K21+K22+K23</f>
        <v>4291994</v>
      </c>
      <c r="L19" s="209">
        <f>L20+L21+L22+L23</f>
        <v>6091526</v>
      </c>
      <c r="M19" s="202">
        <f t="shared" si="3"/>
        <v>10383520</v>
      </c>
      <c r="N19" s="175"/>
    </row>
    <row r="20" spans="1:16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  <c r="P20" s="156"/>
    </row>
    <row r="21" spans="1:16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  <c r="P21" s="156"/>
    </row>
    <row r="22" spans="1:16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  <c r="P22" s="156"/>
    </row>
    <row r="23" spans="1:16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145145860</v>
      </c>
      <c r="I23" s="158">
        <v>7314746</v>
      </c>
      <c r="J23" s="203">
        <f t="shared" si="2"/>
        <v>152460606</v>
      </c>
      <c r="K23" s="157">
        <v>4291994</v>
      </c>
      <c r="L23" s="158">
        <v>6091526</v>
      </c>
      <c r="M23" s="203">
        <f t="shared" si="3"/>
        <v>10383520</v>
      </c>
      <c r="N23" s="174"/>
      <c r="P23" s="156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112107383</v>
      </c>
      <c r="I24" s="209">
        <f>I25+I26</f>
        <v>82735432</v>
      </c>
      <c r="J24" s="202">
        <f t="shared" si="2"/>
        <v>194842815</v>
      </c>
      <c r="K24" s="208">
        <f>K25+K26</f>
        <v>136184761</v>
      </c>
      <c r="L24" s="209">
        <f>L25+L26</f>
        <v>78502305</v>
      </c>
      <c r="M24" s="202">
        <f t="shared" si="3"/>
        <v>214687066</v>
      </c>
      <c r="N24" s="175"/>
    </row>
    <row r="25" spans="1:16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71872322</v>
      </c>
      <c r="I25" s="158">
        <v>54492267</v>
      </c>
      <c r="J25" s="203">
        <f t="shared" si="2"/>
        <v>126364589</v>
      </c>
      <c r="K25" s="157">
        <v>80735102</v>
      </c>
      <c r="L25" s="158">
        <v>55535644</v>
      </c>
      <c r="M25" s="203">
        <f t="shared" si="3"/>
        <v>136270746</v>
      </c>
      <c r="N25" s="174"/>
      <c r="P25" s="156"/>
    </row>
    <row r="26" spans="1:16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40235061</v>
      </c>
      <c r="I26" s="158">
        <v>28243165</v>
      </c>
      <c r="J26" s="203">
        <f t="shared" si="2"/>
        <v>68478226</v>
      </c>
      <c r="K26" s="157">
        <v>55449659</v>
      </c>
      <c r="L26" s="158">
        <v>22966661</v>
      </c>
      <c r="M26" s="203">
        <f t="shared" si="3"/>
        <v>78416320</v>
      </c>
      <c r="N26" s="174"/>
      <c r="P26" s="156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6283850</v>
      </c>
      <c r="I27" s="209">
        <f>I28+I31+I34</f>
        <v>246631</v>
      </c>
      <c r="J27" s="202">
        <f t="shared" si="2"/>
        <v>6530481</v>
      </c>
      <c r="K27" s="208">
        <f>K28+K31+K34</f>
        <v>7628481</v>
      </c>
      <c r="L27" s="209">
        <f>L28+L31+L34</f>
        <v>292608</v>
      </c>
      <c r="M27" s="202">
        <f t="shared" si="3"/>
        <v>7921089</v>
      </c>
      <c r="N27" s="175"/>
    </row>
    <row r="28" spans="1:16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1022459</v>
      </c>
      <c r="I28" s="211">
        <f>I29+I30</f>
        <v>0</v>
      </c>
      <c r="J28" s="203">
        <f t="shared" si="2"/>
        <v>1022459</v>
      </c>
      <c r="K28" s="210">
        <f>K29+K30</f>
        <v>1865667</v>
      </c>
      <c r="L28" s="211">
        <f>L29+L30</f>
        <v>0</v>
      </c>
      <c r="M28" s="203">
        <f t="shared" si="3"/>
        <v>1865667</v>
      </c>
      <c r="N28" s="174"/>
      <c r="P28" s="156"/>
    </row>
    <row r="29" spans="1:16" ht="15.75">
      <c r="A29" s="165"/>
      <c r="B29" s="177"/>
      <c r="C29" s="183"/>
      <c r="D29" s="186" t="s">
        <v>27</v>
      </c>
      <c r="E29" s="178"/>
      <c r="F29" s="178"/>
      <c r="G29" s="224"/>
      <c r="H29" s="147">
        <v>1278073</v>
      </c>
      <c r="I29" s="161">
        <v>0</v>
      </c>
      <c r="J29" s="203">
        <f t="shared" si="2"/>
        <v>1278073</v>
      </c>
      <c r="K29" s="147">
        <v>2285648</v>
      </c>
      <c r="L29" s="161">
        <v>0</v>
      </c>
      <c r="M29" s="203">
        <f t="shared" si="3"/>
        <v>2285648</v>
      </c>
      <c r="N29" s="174"/>
      <c r="P29" s="156"/>
    </row>
    <row r="30" spans="1:16" ht="15.75">
      <c r="A30" s="165"/>
      <c r="B30" s="177"/>
      <c r="C30" s="183"/>
      <c r="D30" s="186" t="s">
        <v>28</v>
      </c>
      <c r="E30" s="178"/>
      <c r="F30" s="178"/>
      <c r="G30" s="225"/>
      <c r="H30" s="162">
        <v>-255614</v>
      </c>
      <c r="I30" s="163">
        <v>0</v>
      </c>
      <c r="J30" s="203">
        <f t="shared" si="2"/>
        <v>-255614</v>
      </c>
      <c r="K30" s="162">
        <v>-419981</v>
      </c>
      <c r="L30" s="163">
        <v>0</v>
      </c>
      <c r="M30" s="203">
        <f t="shared" si="3"/>
        <v>-419981</v>
      </c>
      <c r="N30" s="174"/>
      <c r="P30" s="156"/>
    </row>
    <row r="31" spans="1:16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1780989</v>
      </c>
      <c r="I31" s="211">
        <f>I32+I33</f>
        <v>0</v>
      </c>
      <c r="J31" s="203">
        <f t="shared" si="2"/>
        <v>1780989</v>
      </c>
      <c r="K31" s="212">
        <f>K32+K33</f>
        <v>2818453</v>
      </c>
      <c r="L31" s="211">
        <f>L32+L33</f>
        <v>0</v>
      </c>
      <c r="M31" s="203">
        <f t="shared" si="3"/>
        <v>2818453</v>
      </c>
      <c r="N31" s="174"/>
      <c r="P31" s="156"/>
    </row>
    <row r="32" spans="1:16" ht="15.75">
      <c r="A32" s="165"/>
      <c r="B32" s="177"/>
      <c r="C32" s="183"/>
      <c r="D32" s="186" t="s">
        <v>27</v>
      </c>
      <c r="E32" s="178"/>
      <c r="F32" s="178"/>
      <c r="G32" s="224"/>
      <c r="H32" s="147">
        <v>3440596</v>
      </c>
      <c r="I32" s="161">
        <v>0</v>
      </c>
      <c r="J32" s="203">
        <f t="shared" si="2"/>
        <v>3440596</v>
      </c>
      <c r="K32" s="147">
        <v>4854948</v>
      </c>
      <c r="L32" s="161">
        <v>0</v>
      </c>
      <c r="M32" s="203">
        <f t="shared" si="3"/>
        <v>4854948</v>
      </c>
      <c r="N32" s="174"/>
      <c r="P32" s="156"/>
    </row>
    <row r="33" spans="1:16" ht="15.75">
      <c r="A33" s="165"/>
      <c r="B33" s="177"/>
      <c r="C33" s="183"/>
      <c r="D33" s="186" t="s">
        <v>28</v>
      </c>
      <c r="E33" s="178"/>
      <c r="F33" s="178"/>
      <c r="G33" s="225"/>
      <c r="H33" s="162">
        <v>-1659607</v>
      </c>
      <c r="I33" s="163">
        <v>0</v>
      </c>
      <c r="J33" s="203">
        <f t="shared" si="2"/>
        <v>-1659607</v>
      </c>
      <c r="K33" s="162">
        <v>-2036495</v>
      </c>
      <c r="L33" s="163">
        <v>0</v>
      </c>
      <c r="M33" s="203">
        <f t="shared" si="3"/>
        <v>-2036495</v>
      </c>
      <c r="N33" s="174"/>
      <c r="P33" s="156"/>
    </row>
    <row r="34" spans="1:16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3480402</v>
      </c>
      <c r="I34" s="211">
        <f>I35+I36</f>
        <v>246631</v>
      </c>
      <c r="J34" s="203">
        <f t="shared" si="2"/>
        <v>3727033</v>
      </c>
      <c r="K34" s="210">
        <f>K35+K36</f>
        <v>2944361</v>
      </c>
      <c r="L34" s="211">
        <f>L35+L36</f>
        <v>292608</v>
      </c>
      <c r="M34" s="203">
        <f t="shared" si="3"/>
        <v>3236969</v>
      </c>
      <c r="N34" s="174"/>
      <c r="P34" s="156"/>
    </row>
    <row r="35" spans="1:16" ht="15.75">
      <c r="A35" s="165"/>
      <c r="B35" s="177"/>
      <c r="C35" s="183"/>
      <c r="D35" s="186" t="s">
        <v>27</v>
      </c>
      <c r="E35" s="178"/>
      <c r="F35" s="178"/>
      <c r="G35" s="224"/>
      <c r="H35" s="147">
        <v>28949786</v>
      </c>
      <c r="I35" s="161">
        <v>361166</v>
      </c>
      <c r="J35" s="203">
        <f t="shared" si="2"/>
        <v>29310952</v>
      </c>
      <c r="K35" s="147">
        <v>23968578</v>
      </c>
      <c r="L35" s="161">
        <v>422468</v>
      </c>
      <c r="M35" s="203">
        <f t="shared" si="3"/>
        <v>24391046</v>
      </c>
      <c r="N35" s="174"/>
      <c r="P35" s="156"/>
    </row>
    <row r="36" spans="1:16" ht="15.75">
      <c r="A36" s="165"/>
      <c r="B36" s="177"/>
      <c r="C36" s="183"/>
      <c r="D36" s="178" t="s">
        <v>31</v>
      </c>
      <c r="E36" s="178"/>
      <c r="F36" s="178"/>
      <c r="G36" s="225"/>
      <c r="H36" s="162">
        <v>-25469384</v>
      </c>
      <c r="I36" s="163">
        <v>-114535</v>
      </c>
      <c r="J36" s="203">
        <f t="shared" si="2"/>
        <v>-25583919</v>
      </c>
      <c r="K36" s="162">
        <v>-21024217</v>
      </c>
      <c r="L36" s="163">
        <v>-129860</v>
      </c>
      <c r="M36" s="203">
        <f t="shared" si="3"/>
        <v>-21154077</v>
      </c>
      <c r="N36" s="174"/>
      <c r="P36" s="156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2409386</v>
      </c>
      <c r="I37" s="209">
        <f>I38+I39+I40</f>
        <v>431231</v>
      </c>
      <c r="J37" s="202">
        <f t="shared" si="2"/>
        <v>2840617</v>
      </c>
      <c r="K37" s="208">
        <f>K38+K39+K40</f>
        <v>11018930</v>
      </c>
      <c r="L37" s="209">
        <f>L38+L39+L40</f>
        <v>2745825</v>
      </c>
      <c r="M37" s="202">
        <f t="shared" si="3"/>
        <v>13764755</v>
      </c>
      <c r="N37" s="175"/>
    </row>
    <row r="38" spans="1:16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1919134</v>
      </c>
      <c r="I38" s="158">
        <v>417055</v>
      </c>
      <c r="J38" s="203">
        <f t="shared" si="2"/>
        <v>2336189</v>
      </c>
      <c r="K38" s="157">
        <v>2139746</v>
      </c>
      <c r="L38" s="158">
        <v>578640</v>
      </c>
      <c r="M38" s="203">
        <f t="shared" si="3"/>
        <v>2718386</v>
      </c>
      <c r="N38" s="174"/>
      <c r="P38" s="156"/>
    </row>
    <row r="39" spans="1:16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483625</v>
      </c>
      <c r="I39" s="158">
        <v>14176</v>
      </c>
      <c r="J39" s="203">
        <f t="shared" si="2"/>
        <v>497801</v>
      </c>
      <c r="K39" s="157">
        <v>140754</v>
      </c>
      <c r="L39" s="158">
        <v>13208</v>
      </c>
      <c r="M39" s="203">
        <f t="shared" si="3"/>
        <v>153962</v>
      </c>
      <c r="N39" s="174"/>
      <c r="P39" s="156"/>
    </row>
    <row r="40" spans="1:16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6627</v>
      </c>
      <c r="I40" s="158">
        <v>0</v>
      </c>
      <c r="J40" s="203">
        <f t="shared" si="2"/>
        <v>6627</v>
      </c>
      <c r="K40" s="157">
        <v>8738430</v>
      </c>
      <c r="L40" s="158">
        <v>2153977</v>
      </c>
      <c r="M40" s="203">
        <f t="shared" si="3"/>
        <v>10892407</v>
      </c>
      <c r="N40" s="174"/>
      <c r="P40" s="156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6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  <c r="P42" s="156"/>
    </row>
    <row r="43" spans="1:16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  <c r="P43" s="156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19077425</v>
      </c>
      <c r="I44" s="155">
        <v>23745372</v>
      </c>
      <c r="J44" s="202">
        <f t="shared" si="2"/>
        <v>42822797</v>
      </c>
      <c r="K44" s="154">
        <v>18215920</v>
      </c>
      <c r="L44" s="155">
        <v>25314150</v>
      </c>
      <c r="M44" s="202">
        <f t="shared" si="3"/>
        <v>43530070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2079191</v>
      </c>
      <c r="I45" s="155">
        <v>3400229</v>
      </c>
      <c r="J45" s="202">
        <f t="shared" si="2"/>
        <v>5479420</v>
      </c>
      <c r="K45" s="154">
        <v>1777647</v>
      </c>
      <c r="L45" s="155">
        <v>1949745</v>
      </c>
      <c r="M45" s="202">
        <f t="shared" si="3"/>
        <v>3727392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6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>
        <v>0</v>
      </c>
      <c r="J47" s="203">
        <f t="shared" si="2"/>
        <v>0</v>
      </c>
      <c r="K47" s="157">
        <v>0</v>
      </c>
      <c r="L47" s="158">
        <v>0</v>
      </c>
      <c r="M47" s="203">
        <f t="shared" si="3"/>
        <v>0</v>
      </c>
      <c r="N47" s="174"/>
      <c r="P47" s="156"/>
    </row>
    <row r="48" spans="1:16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  <c r="P48" s="156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6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0</v>
      </c>
      <c r="I50" s="158">
        <v>0</v>
      </c>
      <c r="J50" s="203">
        <f t="shared" si="2"/>
        <v>0</v>
      </c>
      <c r="K50" s="157">
        <v>0</v>
      </c>
      <c r="L50" s="158">
        <v>0</v>
      </c>
      <c r="M50" s="203">
        <f t="shared" si="3"/>
        <v>0</v>
      </c>
      <c r="N50" s="174"/>
      <c r="P50" s="156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0</v>
      </c>
      <c r="I53" s="158">
        <v>0</v>
      </c>
      <c r="J53" s="203">
        <f t="shared" si="2"/>
        <v>0</v>
      </c>
      <c r="K53" s="157">
        <v>0</v>
      </c>
      <c r="L53" s="158">
        <v>0</v>
      </c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1095263</v>
      </c>
      <c r="I55" s="209">
        <f>I56+I57</f>
        <v>0</v>
      </c>
      <c r="J55" s="202">
        <f t="shared" si="2"/>
        <v>1095263</v>
      </c>
      <c r="K55" s="208">
        <f>K56+K57</f>
        <v>1707399</v>
      </c>
      <c r="L55" s="209">
        <f>L56+L57</f>
        <v>0</v>
      </c>
      <c r="M55" s="202">
        <f t="shared" si="3"/>
        <v>1707399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10556901</v>
      </c>
      <c r="I56" s="158">
        <v>0</v>
      </c>
      <c r="J56" s="203">
        <f t="shared" si="2"/>
        <v>10556901</v>
      </c>
      <c r="K56" s="157">
        <v>10577314</v>
      </c>
      <c r="L56" s="158">
        <v>0</v>
      </c>
      <c r="M56" s="203">
        <f t="shared" si="3"/>
        <v>10577314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-9461638</v>
      </c>
      <c r="I57" s="158">
        <v>0</v>
      </c>
      <c r="J57" s="203">
        <f t="shared" si="2"/>
        <v>-9461638</v>
      </c>
      <c r="K57" s="157">
        <v>-8869915</v>
      </c>
      <c r="L57" s="158">
        <v>0</v>
      </c>
      <c r="M57" s="203">
        <f t="shared" si="3"/>
        <v>-8869915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967809</v>
      </c>
      <c r="I58" s="155">
        <v>0</v>
      </c>
      <c r="J58" s="202">
        <f t="shared" si="2"/>
        <v>967809</v>
      </c>
      <c r="K58" s="154">
        <v>506807</v>
      </c>
      <c r="L58" s="155">
        <v>1836</v>
      </c>
      <c r="M58" s="202">
        <f t="shared" si="3"/>
        <v>508643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330845622</v>
      </c>
      <c r="I60" s="215">
        <f>I58+I55+I52+I49+I46+I45+I44+I41+I37+I27+I24+I19+I13+I9</f>
        <v>290109777</v>
      </c>
      <c r="J60" s="207">
        <f>H60+I60</f>
        <v>620955399</v>
      </c>
      <c r="K60" s="214">
        <f>K58+K55+K52+K49+K46+K45+K44+K41+K37+K27+K24+K19+K13+K9</f>
        <v>429145345</v>
      </c>
      <c r="L60" s="215">
        <f>L58+L55+L52+L49+L46+L45+L44+L41+L37+L27+L24+L19+L13+L9</f>
        <v>325494202</v>
      </c>
      <c r="M60" s="207">
        <f>K60+L60</f>
        <v>754639547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I4" sqref="I4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HSBC BANK A.Ş.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(31/12/2015)</v>
      </c>
      <c r="J7" s="133"/>
      <c r="K7" s="110"/>
      <c r="L7" s="218" t="str">
        <f>Aktifler!L7</f>
        <v>(31/12/2014)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152214179</v>
      </c>
      <c r="I9" s="94">
        <f>I10+I11+I12+I13+I14+I15</f>
        <v>240014922</v>
      </c>
      <c r="J9" s="82">
        <f aca="true" t="shared" si="0" ref="J9:J57">H9+I9</f>
        <v>392229101</v>
      </c>
      <c r="K9" s="93">
        <f>K10+K11+K12+K13+K14+K15</f>
        <v>215811624</v>
      </c>
      <c r="L9" s="94">
        <f>L10+L11+L12+L13+L14+L15</f>
        <v>290841959</v>
      </c>
      <c r="M9" s="82">
        <f aca="true" t="shared" si="1" ref="M9:M57">K9+L9</f>
        <v>506653583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114164261</v>
      </c>
      <c r="I10" s="67">
        <v>208515176</v>
      </c>
      <c r="J10" s="83">
        <f t="shared" si="0"/>
        <v>322679437</v>
      </c>
      <c r="K10" s="66">
        <v>195853822</v>
      </c>
      <c r="L10" s="67">
        <v>271531133</v>
      </c>
      <c r="M10" s="83">
        <f t="shared" si="1"/>
        <v>467384955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0</v>
      </c>
      <c r="I11" s="67">
        <v>0</v>
      </c>
      <c r="J11" s="83">
        <f t="shared" si="0"/>
        <v>0</v>
      </c>
      <c r="K11" s="66">
        <v>0</v>
      </c>
      <c r="L11" s="67">
        <v>0</v>
      </c>
      <c r="M11" s="83">
        <f t="shared" si="1"/>
        <v>0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34720287</v>
      </c>
      <c r="I12" s="67">
        <v>31055156</v>
      </c>
      <c r="J12" s="83">
        <f t="shared" si="0"/>
        <v>65775443</v>
      </c>
      <c r="K12" s="66">
        <v>16572451</v>
      </c>
      <c r="L12" s="67">
        <v>18720991</v>
      </c>
      <c r="M12" s="83">
        <f t="shared" si="1"/>
        <v>35293442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3317337</v>
      </c>
      <c r="I13" s="67">
        <v>0</v>
      </c>
      <c r="J13" s="83">
        <f t="shared" si="0"/>
        <v>3317337</v>
      </c>
      <c r="K13" s="66">
        <v>3372715</v>
      </c>
      <c r="L13" s="67">
        <v>0</v>
      </c>
      <c r="M13" s="83">
        <f t="shared" si="1"/>
        <v>3372715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12294</v>
      </c>
      <c r="I14" s="67">
        <v>81914</v>
      </c>
      <c r="J14" s="83">
        <f t="shared" si="0"/>
        <v>94208</v>
      </c>
      <c r="K14" s="66">
        <v>12636</v>
      </c>
      <c r="L14" s="67">
        <v>64672</v>
      </c>
      <c r="M14" s="83">
        <f t="shared" si="1"/>
        <v>77308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362676</v>
      </c>
      <c r="J15" s="83">
        <f t="shared" si="0"/>
        <v>362676</v>
      </c>
      <c r="K15" s="66">
        <v>0</v>
      </c>
      <c r="L15" s="67">
        <v>525163</v>
      </c>
      <c r="M15" s="83">
        <f t="shared" si="1"/>
        <v>525163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67518722</v>
      </c>
      <c r="I17" s="96">
        <f>I18+I19</f>
        <v>51320375</v>
      </c>
      <c r="J17" s="85">
        <f t="shared" si="0"/>
        <v>118839097</v>
      </c>
      <c r="K17" s="95">
        <f>K18+K19</f>
        <v>26625521</v>
      </c>
      <c r="L17" s="96">
        <f>L18+L19</f>
        <v>24732191</v>
      </c>
      <c r="M17" s="85">
        <f t="shared" si="1"/>
        <v>51357712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0</v>
      </c>
      <c r="J18" s="83">
        <f t="shared" si="0"/>
        <v>0</v>
      </c>
      <c r="K18" s="66">
        <v>0</v>
      </c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67518722</v>
      </c>
      <c r="I19" s="98">
        <f>I20+I21+I22</f>
        <v>51320375</v>
      </c>
      <c r="J19" s="83">
        <f t="shared" si="0"/>
        <v>118839097</v>
      </c>
      <c r="K19" s="97">
        <f>K20+K21+K22</f>
        <v>26625521</v>
      </c>
      <c r="L19" s="98">
        <f>L20+L21+L22</f>
        <v>24732191</v>
      </c>
      <c r="M19" s="83">
        <f t="shared" si="1"/>
        <v>51357712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67518722</v>
      </c>
      <c r="I21" s="71">
        <v>51320375</v>
      </c>
      <c r="J21" s="87">
        <f t="shared" si="0"/>
        <v>118839097</v>
      </c>
      <c r="K21" s="70">
        <v>26625521</v>
      </c>
      <c r="L21" s="71">
        <v>24732191</v>
      </c>
      <c r="M21" s="87">
        <f t="shared" si="1"/>
        <v>51357712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931185</v>
      </c>
      <c r="I28" s="94">
        <f>I29+I30+I31</f>
        <v>610103</v>
      </c>
      <c r="J28" s="82">
        <f t="shared" si="0"/>
        <v>1541288</v>
      </c>
      <c r="K28" s="93">
        <f>K29+K30+K31</f>
        <v>1476863</v>
      </c>
      <c r="L28" s="94">
        <f>L29+L30+L31</f>
        <v>826616</v>
      </c>
      <c r="M28" s="82">
        <f t="shared" si="1"/>
        <v>2303479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571065</v>
      </c>
      <c r="I29" s="67">
        <v>151728</v>
      </c>
      <c r="J29" s="83">
        <f t="shared" si="0"/>
        <v>722793</v>
      </c>
      <c r="K29" s="66">
        <v>956246</v>
      </c>
      <c r="L29" s="67">
        <v>228334</v>
      </c>
      <c r="M29" s="83">
        <f t="shared" si="1"/>
        <v>1184580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0</v>
      </c>
      <c r="L30" s="67">
        <v>0</v>
      </c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360120</v>
      </c>
      <c r="I31" s="67">
        <v>458375</v>
      </c>
      <c r="J31" s="83">
        <f t="shared" si="0"/>
        <v>818495</v>
      </c>
      <c r="K31" s="66">
        <v>520617</v>
      </c>
      <c r="L31" s="67">
        <v>598282</v>
      </c>
      <c r="M31" s="83">
        <f t="shared" si="1"/>
        <v>1118899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>
        <v>0</v>
      </c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362564</v>
      </c>
      <c r="I35" s="64">
        <v>0</v>
      </c>
      <c r="J35" s="82">
        <f t="shared" si="0"/>
        <v>362564</v>
      </c>
      <c r="K35" s="63">
        <v>452083</v>
      </c>
      <c r="L35" s="64">
        <v>0</v>
      </c>
      <c r="M35" s="82">
        <f t="shared" si="1"/>
        <v>452083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3028</v>
      </c>
      <c r="J36" s="82">
        <f t="shared" si="0"/>
        <v>3028</v>
      </c>
      <c r="K36" s="63">
        <v>0</v>
      </c>
      <c r="L36" s="64">
        <v>626343</v>
      </c>
      <c r="M36" s="82">
        <f t="shared" si="1"/>
        <v>626343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1707730</v>
      </c>
      <c r="I37" s="64">
        <v>81324</v>
      </c>
      <c r="J37" s="82">
        <f t="shared" si="0"/>
        <v>1789054</v>
      </c>
      <c r="K37" s="63">
        <v>2110691</v>
      </c>
      <c r="L37" s="64">
        <v>20318</v>
      </c>
      <c r="M37" s="82">
        <f t="shared" si="1"/>
        <v>2131009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6621132</v>
      </c>
      <c r="I38" s="94">
        <f>I39+I40+I41+I42</f>
        <v>0</v>
      </c>
      <c r="J38" s="82">
        <f t="shared" si="0"/>
        <v>6621132</v>
      </c>
      <c r="K38" s="93">
        <f>K39+K40+K41+K42</f>
        <v>9179762</v>
      </c>
      <c r="L38" s="94">
        <f>L39+L40+L41+L42</f>
        <v>0</v>
      </c>
      <c r="M38" s="82">
        <f t="shared" si="1"/>
        <v>9179762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2834293</v>
      </c>
      <c r="I40" s="67">
        <v>0</v>
      </c>
      <c r="J40" s="83">
        <f t="shared" si="0"/>
        <v>2834293</v>
      </c>
      <c r="K40" s="66">
        <v>4531863</v>
      </c>
      <c r="L40" s="67">
        <v>0</v>
      </c>
      <c r="M40" s="83">
        <f t="shared" si="1"/>
        <v>4531863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2712460</v>
      </c>
      <c r="I41" s="67">
        <v>0</v>
      </c>
      <c r="J41" s="83">
        <f t="shared" si="0"/>
        <v>2712460</v>
      </c>
      <c r="K41" s="66">
        <v>4355900</v>
      </c>
      <c r="L41" s="67">
        <v>0</v>
      </c>
      <c r="M41" s="83">
        <f t="shared" si="1"/>
        <v>4355900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1074379</v>
      </c>
      <c r="I42" s="67">
        <v>0</v>
      </c>
      <c r="J42" s="83">
        <f t="shared" si="0"/>
        <v>1074379</v>
      </c>
      <c r="K42" s="66">
        <v>291999</v>
      </c>
      <c r="L42" s="67">
        <v>0</v>
      </c>
      <c r="M42" s="83">
        <f t="shared" si="1"/>
        <v>291999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901792</v>
      </c>
      <c r="I43" s="64">
        <v>313868</v>
      </c>
      <c r="J43" s="82">
        <f t="shared" si="0"/>
        <v>1215660</v>
      </c>
      <c r="K43" s="63">
        <v>1090922</v>
      </c>
      <c r="L43" s="64">
        <v>130707</v>
      </c>
      <c r="M43" s="82">
        <f t="shared" si="1"/>
        <v>1221629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84693879</v>
      </c>
      <c r="I44" s="94">
        <f>I45+I48+I52+I53+I54+I55</f>
        <v>0</v>
      </c>
      <c r="J44" s="82">
        <f t="shared" si="0"/>
        <v>84693879</v>
      </c>
      <c r="K44" s="93">
        <f>K45+K48+K52+K53+K54+K55</f>
        <v>162913871</v>
      </c>
      <c r="L44" s="94">
        <f>L45+L48+L52+L53+L54+L55</f>
        <v>0</v>
      </c>
      <c r="M44" s="82">
        <f t="shared" si="1"/>
        <v>162913871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55659159</v>
      </c>
      <c r="I45" s="98">
        <f>I46+I47</f>
        <v>0</v>
      </c>
      <c r="J45" s="83">
        <f t="shared" si="0"/>
        <v>55659159</v>
      </c>
      <c r="K45" s="97">
        <f>K46+K47</f>
        <v>135659159</v>
      </c>
      <c r="L45" s="98">
        <f>L46+L47</f>
        <v>0</v>
      </c>
      <c r="M45" s="83">
        <f t="shared" si="1"/>
        <v>135659159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55659159</v>
      </c>
      <c r="I46" s="73">
        <v>0</v>
      </c>
      <c r="J46" s="83">
        <f t="shared" si="0"/>
        <v>55659159</v>
      </c>
      <c r="K46" s="72">
        <v>135659159</v>
      </c>
      <c r="L46" s="73">
        <v>0</v>
      </c>
      <c r="M46" s="83">
        <f t="shared" si="1"/>
        <v>135659159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0</v>
      </c>
      <c r="I47" s="71">
        <v>0</v>
      </c>
      <c r="J47" s="83">
        <f t="shared" si="0"/>
        <v>0</v>
      </c>
      <c r="K47" s="70">
        <v>0</v>
      </c>
      <c r="L47" s="71">
        <v>0</v>
      </c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13873355</v>
      </c>
      <c r="I48" s="98">
        <f>I49+I50+I51</f>
        <v>0</v>
      </c>
      <c r="J48" s="83">
        <f t="shared" si="0"/>
        <v>13873355</v>
      </c>
      <c r="K48" s="97">
        <f>K49+K50+K51</f>
        <v>12093347</v>
      </c>
      <c r="L48" s="98">
        <f>L49+L50+L51</f>
        <v>0</v>
      </c>
      <c r="M48" s="83">
        <f t="shared" si="1"/>
        <v>12093347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13873355</v>
      </c>
      <c r="I49" s="75">
        <v>0</v>
      </c>
      <c r="J49" s="83">
        <f t="shared" si="0"/>
        <v>13873355</v>
      </c>
      <c r="K49" s="74">
        <v>12093347</v>
      </c>
      <c r="L49" s="75">
        <v>0</v>
      </c>
      <c r="M49" s="83">
        <f t="shared" si="1"/>
        <v>12093347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15161365</v>
      </c>
      <c r="I52" s="67">
        <v>0</v>
      </c>
      <c r="J52" s="83">
        <f t="shared" si="0"/>
        <v>15161365</v>
      </c>
      <c r="K52" s="66">
        <v>15161365</v>
      </c>
      <c r="L52" s="67">
        <v>0</v>
      </c>
      <c r="M52" s="83">
        <f t="shared" si="1"/>
        <v>15161365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>
        <v>0</v>
      </c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13660596</v>
      </c>
      <c r="I58" s="94">
        <f>I59+I60</f>
        <v>0</v>
      </c>
      <c r="J58" s="82">
        <f>H58+I58</f>
        <v>13660596</v>
      </c>
      <c r="K58" s="93">
        <f>K59+K60</f>
        <v>17800076</v>
      </c>
      <c r="L58" s="94">
        <f>L59+L60</f>
        <v>0</v>
      </c>
      <c r="M58" s="82">
        <f>K58+L58</f>
        <v>17800076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13660596</v>
      </c>
      <c r="I59" s="67">
        <v>0</v>
      </c>
      <c r="J59" s="83">
        <f>H59+I59</f>
        <v>13660596</v>
      </c>
      <c r="K59" s="66">
        <v>17800076</v>
      </c>
      <c r="L59" s="67">
        <v>0</v>
      </c>
      <c r="M59" s="83">
        <f>K59+L59</f>
        <v>17800076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>
        <v>0</v>
      </c>
      <c r="J60" s="83">
        <f>H60+I60</f>
        <v>0</v>
      </c>
      <c r="K60" s="66">
        <v>0</v>
      </c>
      <c r="L60" s="67">
        <v>0</v>
      </c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328611779</v>
      </c>
      <c r="I62" s="100">
        <f>I58+I44+I43+I38+I37+I36+I35+I32+I28+I24+I23+I17+I16+I9</f>
        <v>292343620</v>
      </c>
      <c r="J62" s="89">
        <f>H62+I62</f>
        <v>620955399</v>
      </c>
      <c r="K62" s="99">
        <f>K58+K44+K43+K38+K37+K36+K35+K32+K28+K24+K17+K16+K9+K23</f>
        <v>437461413</v>
      </c>
      <c r="L62" s="100">
        <f>L58+L44+L43+L38+L37+L36+L35+L32+L28+L24+L23+L17+L16+L9</f>
        <v>317178134</v>
      </c>
      <c r="M62" s="89">
        <f>K62+L62</f>
        <v>754639547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697000</v>
      </c>
      <c r="I66" s="80">
        <v>3828948</v>
      </c>
      <c r="J66" s="90">
        <f>H66+I66</f>
        <v>4525948</v>
      </c>
      <c r="K66" s="79">
        <v>1190000</v>
      </c>
      <c r="L66" s="80">
        <v>2047853</v>
      </c>
      <c r="M66" s="90">
        <f>K66+L66</f>
        <v>3237853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114529579</v>
      </c>
      <c r="I67" s="80">
        <v>0</v>
      </c>
      <c r="J67" s="90">
        <f>H67+I67</f>
        <v>114529579</v>
      </c>
      <c r="K67" s="79">
        <v>137424852</v>
      </c>
      <c r="L67" s="80">
        <v>0</v>
      </c>
      <c r="M67" s="90">
        <f>K67+L67</f>
        <v>137424852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0</v>
      </c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226935862</v>
      </c>
      <c r="I69" s="81">
        <v>518163484</v>
      </c>
      <c r="J69" s="91">
        <f>H69+I69</f>
        <v>745099346</v>
      </c>
      <c r="K69" s="79">
        <v>240333603</v>
      </c>
      <c r="L69" s="81">
        <v>418130413</v>
      </c>
      <c r="M69" s="91">
        <f>K69+L69</f>
        <v>658464016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342162441</v>
      </c>
      <c r="I70" s="100">
        <f>I66+I67+I68+I69</f>
        <v>521992432</v>
      </c>
      <c r="J70" s="92">
        <f>H70+I70</f>
        <v>864154873</v>
      </c>
      <c r="K70" s="99">
        <f>K66+K67+K68+K69</f>
        <v>378948455</v>
      </c>
      <c r="L70" s="100">
        <f>L66+L67+L68+L69</f>
        <v>420178266</v>
      </c>
      <c r="M70" s="89">
        <f>K70+L70</f>
        <v>799126721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&amp;LPUBLIC</odd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N31" sqref="N31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HSBC BANK A.Ş.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(31/12/2015)</v>
      </c>
      <c r="I8" s="218" t="str">
        <f>Aktifler!L7</f>
        <v>(31/12/2014)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49089629</v>
      </c>
      <c r="I10" s="56">
        <f>I11+I19+I20+I25+I28</f>
        <v>53704848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25329471</v>
      </c>
      <c r="I11" s="57">
        <f>I12+I15+I18</f>
        <v>26887047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20624515</v>
      </c>
      <c r="I12" s="58">
        <f>I13+I14</f>
        <v>22081407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13662326</v>
      </c>
      <c r="I13" s="18">
        <v>14612053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6962189</v>
      </c>
      <c r="I14" s="18">
        <v>7469354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3738055</v>
      </c>
      <c r="I15" s="58">
        <f>I16+I17</f>
        <v>4458885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1493131</v>
      </c>
      <c r="I16" s="18">
        <v>1416446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2244924</v>
      </c>
      <c r="I17" s="18">
        <v>3042439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966901</v>
      </c>
      <c r="I18" s="17">
        <v>346755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702467</v>
      </c>
      <c r="I19" s="16">
        <v>680139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15849917</v>
      </c>
      <c r="I20" s="57">
        <f>I21+I22+I23+I24</f>
        <v>25562763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3963123</v>
      </c>
      <c r="I21" s="19">
        <v>2851992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0</v>
      </c>
      <c r="I22" s="19">
        <v>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11886794</v>
      </c>
      <c r="I23" s="19">
        <v>22710771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7131071</v>
      </c>
      <c r="I25" s="57">
        <f>I26+I27</f>
        <v>241187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347417</v>
      </c>
      <c r="I26" s="19">
        <v>241187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6783654</v>
      </c>
      <c r="I27" s="19">
        <v>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76703</v>
      </c>
      <c r="I28" s="16">
        <v>333712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22459706</v>
      </c>
      <c r="I30" s="56">
        <f>I31+I37+I44+I45+I50+I51</f>
        <v>21470848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14075051</v>
      </c>
      <c r="I31" s="57">
        <f>I32+I33+I34+I35+I36</f>
        <v>16736869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11734100</v>
      </c>
      <c r="I32" s="19">
        <v>15716759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0</v>
      </c>
      <c r="I33" s="19">
        <v>0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2340951</v>
      </c>
      <c r="I34" s="19">
        <v>1020110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0</v>
      </c>
      <c r="I35" s="19">
        <v>0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0</v>
      </c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2796934</v>
      </c>
      <c r="I37" s="57">
        <f>I38+I39+I40+I41+I42+I43</f>
        <v>3782780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2796934</v>
      </c>
      <c r="I38" s="19">
        <v>3782780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0</v>
      </c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0</v>
      </c>
      <c r="I40" s="19">
        <v>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0</v>
      </c>
      <c r="I41" s="19">
        <v>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0</v>
      </c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5345013</v>
      </c>
      <c r="I45" s="57">
        <f>I46+I47+I48+I49</f>
        <v>873413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0</v>
      </c>
      <c r="I46" s="19">
        <v>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5345013</v>
      </c>
      <c r="I48" s="19">
        <v>873413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242708</v>
      </c>
      <c r="I51" s="16">
        <v>77786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26629923</v>
      </c>
      <c r="I53" s="60">
        <f>I10-I30</f>
        <v>32234000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20359124</v>
      </c>
      <c r="I55" s="56">
        <f>I56+I60+I61+I62+I63+I64</f>
        <v>19442935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5662878</v>
      </c>
      <c r="I56" s="57">
        <f>I57+I58+I59</f>
        <v>7729614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186668</v>
      </c>
      <c r="I57" s="19">
        <v>226229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60899</v>
      </c>
      <c r="I58" s="19">
        <v>67084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5415311</v>
      </c>
      <c r="I59" s="19">
        <v>7436301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11266329</v>
      </c>
      <c r="I61" s="16">
        <v>10141368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3429917</v>
      </c>
      <c r="I64" s="16">
        <v>1571953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30615991</v>
      </c>
      <c r="I66" s="56">
        <f>I67+I71+I72+I73+I74+I75+I76+I77+I78+I79+I80+I81</f>
        <v>29095610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213052</v>
      </c>
      <c r="I67" s="57">
        <f>I68+I69+I70</f>
        <v>122412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213052</v>
      </c>
      <c r="I70" s="19">
        <v>122412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10744953</v>
      </c>
      <c r="I72" s="16">
        <v>9817889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5734245</v>
      </c>
      <c r="I73" s="16">
        <v>5781372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1729328</v>
      </c>
      <c r="I75" s="16">
        <v>1518236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626458</v>
      </c>
      <c r="I76" s="16">
        <v>656211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115783</v>
      </c>
      <c r="I77" s="16">
        <v>120404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5452190</v>
      </c>
      <c r="I79" s="16">
        <v>5063056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826082</v>
      </c>
      <c r="I80" s="16">
        <v>154717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5173900</v>
      </c>
      <c r="I81" s="16">
        <v>5861313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-10256867</v>
      </c>
      <c r="I83" s="59">
        <f>I55-I66</f>
        <v>-9652675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16373056</v>
      </c>
      <c r="I85" s="22">
        <f>I53+I83</f>
        <v>22581325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2712460</v>
      </c>
      <c r="I87" s="15">
        <v>4781249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13660596</v>
      </c>
      <c r="I89" s="59">
        <f>I85-I87</f>
        <v>17800076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>PUBLIC</cp:keywords>
  <dc:description>PUBLIC</dc:description>
  <cp:lastModifiedBy>Yücel Kaya</cp:lastModifiedBy>
  <cp:lastPrinted>2007-03-28T11:08:29Z</cp:lastPrinted>
  <dcterms:created xsi:type="dcterms:W3CDTF">1998-01-12T17:06:50Z</dcterms:created>
  <dcterms:modified xsi:type="dcterms:W3CDTF">2016-04-25T13:00:27Z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