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<sst xmlns="http://schemas.openxmlformats.org/spreadsheetml/2006/main" count="375" uniqueCount="232">
  <si>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</si>
  <si>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</si>
  <si>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</si>
  <si>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</si>
  <si>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</si>
  <si>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</si>
  <si>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</si>
  <si>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</si>
  <si>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</si>
  <si>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</si>
  <si>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</si>
  <si>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</si>
  <si>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</si>
  <si>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</si>
  <si>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</si>
  <si>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</si>
  <si>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</si>
  <si>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</si>
  <si>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</si>
  <si>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</si>
  <si>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</si>
  <si>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</si>
  <si>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</si>
  <si>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</si>
  <si>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</si>
  <si>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</si>
  <si>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</si>
  <si>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</si>
  <si>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</si>
  <si>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</si>
  <si>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</si>
  <si>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</si>
  <si>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</si>
  <si>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</si>
  <si>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</si>
  <si>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</si>
  <si>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</si>
  <si>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</si>
  <si>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</si>
  <si>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</si>
  <si>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</si>
  <si>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</si>
  <si>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</si>
  <si>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</si>
  <si>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</si>
  <si>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</si>
  <si>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</si>
  <si>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</si>
  <si>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</si>
  <si>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</si>
  <si>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</si>
  <si>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</si>
  <si>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</si>
  <si>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</si>
  <si>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</si>
  <si>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</si>
  <si>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</si>
  <si>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</si>
  <si>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</si>
  <si>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</si>
  <si>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</si>
  <si>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</si>
  <si>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</si>
  <si>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</si>
  <si>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</si>
  <si>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</si>
  <si>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</si>
  <si>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</si>
  <si>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</si>
  <si>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</si>
  <si>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</si>
  <si>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</si>
  <si>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</si>
  <si>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</si>
  <si>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</si>
  <si>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</si>
  <si>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</si>
  <si>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</si>
  <si>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</si>
  <si>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</si>
  <si>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</si>
  <si>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</si>
  <si>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</si>
  <si>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</si>
  <si>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</si>
  <si>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</si>
  <si>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</si>
  <si>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</si>
  <si>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</si>
  <si>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</si>
  <si>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</si>
  <si>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</si>
  <si>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</si>
  <si>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</si>
  <si>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</si>
  <si>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</si>
  <si>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</si>
  <si>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</si>
  <si>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</si>
  <si>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</si>
  <si>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</si>
  <si>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</si>
  <si>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</si>
  <si>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</si>
  <si>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</si>
  <si>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</si>
  <si>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</si>
  <si>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</si>
  <si>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</si>
  <si>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</si>
  <si>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</si>
  <si>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</si>
  <si>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</si>
  <si>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</si>
  <si>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</si>
  <si>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</si>
  <si>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</si>
  <si>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</si>
  <si>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</si>
  <si>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</si>
  <si>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</si>
  <si>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</si>
  <si>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</si>
  <si>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</si>
  <si>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</si>
  <si>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</si>
  <si>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</si>
  <si>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</si>
  <si>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</si>
  <si>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</si>
  <si>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</si>
  <si>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</si>
  <si>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</si>
  <si>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</si>
  <si>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</si>
  <si>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</si>
  <si>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</si>
  <si>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</si>
  <si>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</si>
  <si>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</si>
  <si>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</si>
  <si>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</si>
  <si>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</si>
  <si>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</si>
  <si>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</si>
  <si>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</si>
  <si>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</si>
  <si>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</si>
  <si>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</si>
  <si>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</si>
  <si>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</si>
  <si>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</si>
  <si>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</si>
  <si>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</si>
  <si>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</si>
  <si>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</si>
  <si>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</si>
  <si>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</si>
  <si>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</si>
  <si>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</si>
  <si>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</si>
  <si>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</si>
  <si>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</si>
  <si>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</si>
  <si>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</si>
  <si>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</si>
  <si>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</si>
  <si>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</si>
  <si>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</si>
  <si>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</si>
  <si>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</si>
  <si>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</si>
  <si>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</si>
  <si>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</si>
  <si>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</si>
  <si>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</si>
  <si>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</si>
  <si>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</si>
  <si>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</si>
  <si>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</si>
  <si>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</si>
  <si>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</si>
  <si>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</si>
  <si>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</si>
  <si>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</si>
  <si>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</si>
  <si>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</si>
  <si>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</si>
  <si>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</si>
  <si>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</si>
  <si>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</si>
  <si>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</si>
  <si>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</si>
  <si>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</si>
  <si>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</si>
  <si>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</si>
  <si>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</si>
  <si>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</si>
  <si>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</si>
  <si>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</si>
  <si>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</si>
  <si>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</si>
  <si>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</si>
  <si>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</si>
  <si>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</si>
  <si>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</si>
  <si>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</si>
  <si>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</si>
  <si>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</si>
  <si>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</si>
  <si>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</si>
  <si>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</si>
  <si>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</si>
  <si>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</si>
  <si>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</si>
  <si>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</si>
  <si>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</si>
  <si>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</si>
  <si>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</si>
  <si>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</si>
  <si>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</si>
  <si>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</si>
  <si>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</si>
  <si>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</si>
  <si>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</si>
  <si>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</si>
  <si>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</si>
  <si>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</si>
  <si>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</si>
  <si>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</si>
  <si>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(31/12/2013)</t>
  </si>
  <si>
    <t>HSBC BANK A.Ş.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</si>
</sst>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F3" sqref="F3:H3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231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229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2280211</v>
      </c>
      <c r="I9" s="209">
        <f>I10+I11+I12</f>
        <v>2157460</v>
      </c>
      <c r="J9" s="202">
        <f aca="true" t="shared" si="0" ref="J9:J14">H9+I9</f>
        <v>4437671</v>
      </c>
      <c r="K9" s="208">
        <f>K10+K11+K12</f>
        <v>4161101</v>
      </c>
      <c r="L9" s="209">
        <f>L10+L11+L12</f>
        <v>5165344</v>
      </c>
      <c r="M9" s="202">
        <f aca="true" t="shared" si="1" ref="M9:M14">K9+L9</f>
        <v>9326445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2280211</v>
      </c>
      <c r="I10" s="158">
        <v>0</v>
      </c>
      <c r="J10" s="203">
        <f t="shared" si="0"/>
        <v>2280211</v>
      </c>
      <c r="K10" s="157">
        <v>4161101</v>
      </c>
      <c r="L10" s="158">
        <v>0</v>
      </c>
      <c r="M10" s="203">
        <f t="shared" si="1"/>
        <v>4161101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2157460</v>
      </c>
      <c r="J11" s="203">
        <f t="shared" si="0"/>
        <v>2157460</v>
      </c>
      <c r="K11" s="157">
        <v>0</v>
      </c>
      <c r="L11" s="158">
        <v>5165344</v>
      </c>
      <c r="M11" s="203">
        <f t="shared" si="1"/>
        <v>5165344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245533195</v>
      </c>
      <c r="I13" s="209">
        <f>I14+I15</f>
        <v>208438747</v>
      </c>
      <c r="J13" s="202">
        <f t="shared" si="0"/>
        <v>453971942</v>
      </c>
      <c r="K13" s="208">
        <f>K14+K15</f>
        <v>208385755</v>
      </c>
      <c r="L13" s="209">
        <f>L14+L15</f>
        <v>199990631</v>
      </c>
      <c r="M13" s="202">
        <f t="shared" si="1"/>
        <v>408376386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66533195</v>
      </c>
      <c r="I14" s="158">
        <v>25987397</v>
      </c>
      <c r="J14" s="203">
        <f t="shared" si="0"/>
        <v>92520592</v>
      </c>
      <c r="K14" s="157">
        <v>24523211</v>
      </c>
      <c r="L14" s="158">
        <v>35949846</v>
      </c>
      <c r="M14" s="203">
        <f t="shared" si="1"/>
        <v>60473057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179000000</v>
      </c>
      <c r="I15" s="211">
        <f>I16+I17+I18</f>
        <v>182451350</v>
      </c>
      <c r="J15" s="203">
        <f>H15+I15</f>
        <v>361451350</v>
      </c>
      <c r="K15" s="213">
        <f>K16+K17+K18</f>
        <v>183862544</v>
      </c>
      <c r="L15" s="211">
        <f>L16+L17+L18</f>
        <v>164040785</v>
      </c>
      <c r="M15" s="203">
        <f>K15+L15</f>
        <v>347903329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0</v>
      </c>
      <c r="J16" s="204">
        <f aca="true" t="shared" si="2" ref="J16:J58">H16+I16</f>
        <v>0</v>
      </c>
      <c r="K16" s="159">
        <v>0</v>
      </c>
      <c r="L16" s="160">
        <v>0</v>
      </c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179000000</v>
      </c>
      <c r="I17" s="160">
        <v>182451350</v>
      </c>
      <c r="J17" s="204">
        <f t="shared" si="2"/>
        <v>361451350</v>
      </c>
      <c r="K17" s="159">
        <v>183862544</v>
      </c>
      <c r="L17" s="160">
        <v>164040785</v>
      </c>
      <c r="M17" s="205">
        <f t="shared" si="3"/>
        <v>347903329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4291994</v>
      </c>
      <c r="I19" s="209">
        <f>I20+I21+I22+I23</f>
        <v>6091526</v>
      </c>
      <c r="J19" s="202">
        <f t="shared" si="2"/>
        <v>10383520</v>
      </c>
      <c r="K19" s="208">
        <f>K20+K21+K22+K23</f>
        <v>3942393</v>
      </c>
      <c r="L19" s="209">
        <f>L20+L21+L22+L23</f>
        <v>6102003</v>
      </c>
      <c r="M19" s="202">
        <f t="shared" si="3"/>
        <v>10044396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4291994</v>
      </c>
      <c r="I23" s="158">
        <v>6091526</v>
      </c>
      <c r="J23" s="203">
        <f t="shared" si="2"/>
        <v>10383520</v>
      </c>
      <c r="K23" s="157">
        <v>3942393</v>
      </c>
      <c r="L23" s="158">
        <v>6102003</v>
      </c>
      <c r="M23" s="203">
        <f t="shared" si="3"/>
        <v>10044396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136184761</v>
      </c>
      <c r="I24" s="209">
        <f>I25+I26</f>
        <v>78502305</v>
      </c>
      <c r="J24" s="202">
        <f t="shared" si="2"/>
        <v>214687066</v>
      </c>
      <c r="K24" s="208">
        <f>K25+K26</f>
        <v>160928021</v>
      </c>
      <c r="L24" s="209">
        <f>L25+L26</f>
        <v>65095188</v>
      </c>
      <c r="M24" s="202">
        <f t="shared" si="3"/>
        <v>226023209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80735102</v>
      </c>
      <c r="I25" s="158">
        <v>55535644</v>
      </c>
      <c r="J25" s="203">
        <f t="shared" si="2"/>
        <v>136270746</v>
      </c>
      <c r="K25" s="157">
        <v>91261827</v>
      </c>
      <c r="L25" s="158">
        <v>45852207</v>
      </c>
      <c r="M25" s="203">
        <f t="shared" si="3"/>
        <v>137114034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55449659</v>
      </c>
      <c r="I26" s="158">
        <v>22966661</v>
      </c>
      <c r="J26" s="203">
        <f t="shared" si="2"/>
        <v>78416320</v>
      </c>
      <c r="K26" s="157">
        <v>69666194</v>
      </c>
      <c r="L26" s="158">
        <v>19242981</v>
      </c>
      <c r="M26" s="203">
        <f t="shared" si="3"/>
        <v>88909175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7628481</v>
      </c>
      <c r="I27" s="209">
        <f>I28+I31+I34</f>
        <v>292608</v>
      </c>
      <c r="J27" s="202">
        <f t="shared" si="2"/>
        <v>7921089</v>
      </c>
      <c r="K27" s="208">
        <f>K28+K31+K34</f>
        <v>6586178</v>
      </c>
      <c r="L27" s="209">
        <f>L28+L31+L34</f>
        <v>0</v>
      </c>
      <c r="M27" s="202">
        <f t="shared" si="3"/>
        <v>6586178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1865667</v>
      </c>
      <c r="I28" s="211">
        <f>I29+I30</f>
        <v>0</v>
      </c>
      <c r="J28" s="203">
        <f t="shared" si="2"/>
        <v>1865667</v>
      </c>
      <c r="K28" s="210">
        <f>K29+K30</f>
        <v>1473017</v>
      </c>
      <c r="L28" s="211">
        <f>L29+L30</f>
        <v>0</v>
      </c>
      <c r="M28" s="203">
        <f t="shared" si="3"/>
        <v>1473017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2285648</v>
      </c>
      <c r="I29" s="161">
        <v>0</v>
      </c>
      <c r="J29" s="203">
        <f t="shared" si="2"/>
        <v>2285648</v>
      </c>
      <c r="K29" s="147">
        <v>1843127</v>
      </c>
      <c r="L29" s="161">
        <v>0</v>
      </c>
      <c r="M29" s="203">
        <f t="shared" si="3"/>
        <v>1843127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-419981</v>
      </c>
      <c r="I30" s="163">
        <v>0</v>
      </c>
      <c r="J30" s="203">
        <f t="shared" si="2"/>
        <v>-419981</v>
      </c>
      <c r="K30" s="162">
        <v>-370110</v>
      </c>
      <c r="L30" s="163">
        <v>0</v>
      </c>
      <c r="M30" s="203">
        <f t="shared" si="3"/>
        <v>-370110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2818453</v>
      </c>
      <c r="I31" s="211">
        <f>I32+I33</f>
        <v>0</v>
      </c>
      <c r="J31" s="203">
        <f t="shared" si="2"/>
        <v>2818453</v>
      </c>
      <c r="K31" s="212">
        <f>K32+K33</f>
        <v>4913871</v>
      </c>
      <c r="L31" s="211">
        <f>L32+L33</f>
        <v>0</v>
      </c>
      <c r="M31" s="203">
        <f t="shared" si="3"/>
        <v>4913871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4854948</v>
      </c>
      <c r="I32" s="161">
        <v>0</v>
      </c>
      <c r="J32" s="203">
        <f t="shared" si="2"/>
        <v>4854948</v>
      </c>
      <c r="K32" s="147">
        <v>7120522</v>
      </c>
      <c r="L32" s="161">
        <v>0</v>
      </c>
      <c r="M32" s="203">
        <f t="shared" si="3"/>
        <v>7120522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-2036495</v>
      </c>
      <c r="I33" s="163">
        <v>0</v>
      </c>
      <c r="J33" s="203">
        <f t="shared" si="2"/>
        <v>-2036495</v>
      </c>
      <c r="K33" s="162">
        <v>-2206651</v>
      </c>
      <c r="L33" s="163">
        <v>0</v>
      </c>
      <c r="M33" s="203">
        <f t="shared" si="3"/>
        <v>-2206651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2944361</v>
      </c>
      <c r="I34" s="211">
        <f>I35+I36</f>
        <v>292608</v>
      </c>
      <c r="J34" s="203">
        <f t="shared" si="2"/>
        <v>3236969</v>
      </c>
      <c r="K34" s="210">
        <f>K35+K36</f>
        <v>199290</v>
      </c>
      <c r="L34" s="211">
        <f>L35+L36</f>
        <v>0</v>
      </c>
      <c r="M34" s="203">
        <f t="shared" si="3"/>
        <v>199290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23968578</v>
      </c>
      <c r="I35" s="161">
        <v>422468</v>
      </c>
      <c r="J35" s="203">
        <f t="shared" si="2"/>
        <v>24391046</v>
      </c>
      <c r="K35" s="147">
        <v>16914738</v>
      </c>
      <c r="L35" s="161">
        <v>467090</v>
      </c>
      <c r="M35" s="203">
        <f t="shared" si="3"/>
        <v>17381828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-21024217</v>
      </c>
      <c r="I36" s="163">
        <v>-129860</v>
      </c>
      <c r="J36" s="203">
        <f t="shared" si="2"/>
        <v>-21154077</v>
      </c>
      <c r="K36" s="162">
        <v>-16715448</v>
      </c>
      <c r="L36" s="163">
        <v>-467090</v>
      </c>
      <c r="M36" s="203">
        <f t="shared" si="3"/>
        <v>-17182538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11018930</v>
      </c>
      <c r="I37" s="209">
        <f>I38+I39+I40</f>
        <v>2745825</v>
      </c>
      <c r="J37" s="202">
        <f t="shared" si="2"/>
        <v>13764755</v>
      </c>
      <c r="K37" s="208">
        <f>K38+K39+K40</f>
        <v>2092272</v>
      </c>
      <c r="L37" s="209">
        <f>L38+L39+L40</f>
        <v>436685</v>
      </c>
      <c r="M37" s="202">
        <f t="shared" si="3"/>
        <v>2528957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2139746</v>
      </c>
      <c r="I38" s="158">
        <v>578640</v>
      </c>
      <c r="J38" s="203">
        <f t="shared" si="2"/>
        <v>2718386</v>
      </c>
      <c r="K38" s="157">
        <v>2023578</v>
      </c>
      <c r="L38" s="158">
        <v>424568</v>
      </c>
      <c r="M38" s="203">
        <f t="shared" si="3"/>
        <v>2448146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140754</v>
      </c>
      <c r="I39" s="158">
        <v>13208</v>
      </c>
      <c r="J39" s="203">
        <f t="shared" si="2"/>
        <v>153962</v>
      </c>
      <c r="K39" s="157">
        <v>64644</v>
      </c>
      <c r="L39" s="158">
        <v>12117</v>
      </c>
      <c r="M39" s="203">
        <f t="shared" si="3"/>
        <v>76761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8738430</v>
      </c>
      <c r="I40" s="158">
        <v>2153977</v>
      </c>
      <c r="J40" s="203">
        <f t="shared" si="2"/>
        <v>10892407</v>
      </c>
      <c r="K40" s="157">
        <v>4050</v>
      </c>
      <c r="L40" s="158">
        <v>0</v>
      </c>
      <c r="M40" s="203">
        <f t="shared" si="3"/>
        <v>4050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18215920</v>
      </c>
      <c r="I44" s="155">
        <v>25314150</v>
      </c>
      <c r="J44" s="202">
        <f t="shared" si="2"/>
        <v>43530070</v>
      </c>
      <c r="K44" s="154">
        <v>17387966</v>
      </c>
      <c r="L44" s="155">
        <v>22739714</v>
      </c>
      <c r="M44" s="202">
        <f t="shared" si="3"/>
        <v>40127680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1777647</v>
      </c>
      <c r="I45" s="155">
        <v>1949745</v>
      </c>
      <c r="J45" s="202">
        <f t="shared" si="2"/>
        <v>3727392</v>
      </c>
      <c r="K45" s="154">
        <v>81172</v>
      </c>
      <c r="L45" s="155">
        <v>3702</v>
      </c>
      <c r="M45" s="202">
        <f t="shared" si="3"/>
        <v>84874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1707399</v>
      </c>
      <c r="I55" s="209">
        <f>I56+I57</f>
        <v>0</v>
      </c>
      <c r="J55" s="202">
        <f t="shared" si="2"/>
        <v>1707399</v>
      </c>
      <c r="K55" s="208">
        <f>K56+K57</f>
        <v>2243135</v>
      </c>
      <c r="L55" s="209">
        <f>L56+L57</f>
        <v>0</v>
      </c>
      <c r="M55" s="202">
        <f t="shared" si="3"/>
        <v>2243135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10577314</v>
      </c>
      <c r="I56" s="158">
        <v>0</v>
      </c>
      <c r="J56" s="203">
        <f t="shared" si="2"/>
        <v>10577314</v>
      </c>
      <c r="K56" s="157">
        <v>10475876</v>
      </c>
      <c r="L56" s="158">
        <v>0</v>
      </c>
      <c r="M56" s="203">
        <f t="shared" si="3"/>
        <v>10475876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-8869915</v>
      </c>
      <c r="I57" s="158">
        <v>0</v>
      </c>
      <c r="J57" s="203">
        <f t="shared" si="2"/>
        <v>-8869915</v>
      </c>
      <c r="K57" s="157">
        <v>-8232741</v>
      </c>
      <c r="L57" s="158">
        <v>0</v>
      </c>
      <c r="M57" s="203">
        <f t="shared" si="3"/>
        <v>-8232741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506807</v>
      </c>
      <c r="I58" s="155">
        <v>1836</v>
      </c>
      <c r="J58" s="202">
        <f t="shared" si="2"/>
        <v>508643</v>
      </c>
      <c r="K58" s="154">
        <v>749064</v>
      </c>
      <c r="L58" s="155">
        <v>44855</v>
      </c>
      <c r="M58" s="202">
        <f t="shared" si="3"/>
        <v>793919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429145345</v>
      </c>
      <c r="I60" s="215">
        <f>I58+I55+I52+I49+I46+I45+I44+I41+I37+I27+I24+I19+I13+I9</f>
        <v>325494202</v>
      </c>
      <c r="J60" s="207">
        <f>H60+I60</f>
        <v>754639547</v>
      </c>
      <c r="K60" s="214">
        <f>K58+K55+K52+K49+K46+K45+K44+K41+K37+K27+K24+K19+K13+K9</f>
        <v>406557057</v>
      </c>
      <c r="L60" s="215">
        <f>L58+L55+L52+L49+L46+L45+L44+L41+L37+L27+L24+L19+L13+L9</f>
        <v>299578122</v>
      </c>
      <c r="M60" s="207">
        <f>K60+L60</f>
        <v>706135179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S12" sqref="S1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HSBC BANK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215811624</v>
      </c>
      <c r="I9" s="94">
        <f>I10+I11+I12+I13+I14+I15</f>
        <v>290841959</v>
      </c>
      <c r="J9" s="82">
        <f aca="true" t="shared" si="0" ref="J9:J57">H9+I9</f>
        <v>506653583</v>
      </c>
      <c r="K9" s="93">
        <f>K10+K11+K12+K13+K14+K15</f>
        <v>215889268</v>
      </c>
      <c r="L9" s="94">
        <f>L10+L11+L12+L13+L14+L15</f>
        <v>267740588</v>
      </c>
      <c r="M9" s="82">
        <f aca="true" t="shared" si="1" ref="M9:M57">K9+L9</f>
        <v>483629856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195853822</v>
      </c>
      <c r="I10" s="67">
        <v>271531133</v>
      </c>
      <c r="J10" s="83">
        <f t="shared" si="0"/>
        <v>467384955</v>
      </c>
      <c r="K10" s="66">
        <v>194439073</v>
      </c>
      <c r="L10" s="67">
        <v>238203022</v>
      </c>
      <c r="M10" s="83">
        <f t="shared" si="1"/>
        <v>432642095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0</v>
      </c>
      <c r="I11" s="67">
        <v>0</v>
      </c>
      <c r="J11" s="83">
        <f t="shared" si="0"/>
        <v>0</v>
      </c>
      <c r="K11" s="66">
        <v>0</v>
      </c>
      <c r="L11" s="67">
        <v>0</v>
      </c>
      <c r="M11" s="83">
        <f t="shared" si="1"/>
        <v>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16572451</v>
      </c>
      <c r="I12" s="67">
        <v>18720991</v>
      </c>
      <c r="J12" s="83">
        <f t="shared" si="0"/>
        <v>35293442</v>
      </c>
      <c r="K12" s="66">
        <v>21139794</v>
      </c>
      <c r="L12" s="67">
        <v>28954906</v>
      </c>
      <c r="M12" s="83">
        <f t="shared" si="1"/>
        <v>50094700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3372715</v>
      </c>
      <c r="I13" s="67">
        <v>0</v>
      </c>
      <c r="J13" s="83">
        <f t="shared" si="0"/>
        <v>3372715</v>
      </c>
      <c r="K13" s="66">
        <v>295656</v>
      </c>
      <c r="L13" s="67">
        <v>0</v>
      </c>
      <c r="M13" s="83">
        <f t="shared" si="1"/>
        <v>295656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12636</v>
      </c>
      <c r="I14" s="67">
        <v>64672</v>
      </c>
      <c r="J14" s="83">
        <f t="shared" si="0"/>
        <v>77308</v>
      </c>
      <c r="K14" s="66">
        <v>14745</v>
      </c>
      <c r="L14" s="67">
        <v>59176</v>
      </c>
      <c r="M14" s="83">
        <f t="shared" si="1"/>
        <v>73921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525163</v>
      </c>
      <c r="J15" s="83">
        <f t="shared" si="0"/>
        <v>525163</v>
      </c>
      <c r="K15" s="66">
        <v>0</v>
      </c>
      <c r="L15" s="67">
        <v>523484</v>
      </c>
      <c r="M15" s="83">
        <f t="shared" si="1"/>
        <v>523484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26625521</v>
      </c>
      <c r="I17" s="96">
        <f>I18+I19</f>
        <v>24732191</v>
      </c>
      <c r="J17" s="85">
        <f t="shared" si="0"/>
        <v>51357712</v>
      </c>
      <c r="K17" s="95">
        <f>K18+K19</f>
        <v>0</v>
      </c>
      <c r="L17" s="96">
        <f>L18+L19</f>
        <v>22959501</v>
      </c>
      <c r="M17" s="85">
        <f t="shared" si="1"/>
        <v>22959501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26625521</v>
      </c>
      <c r="I19" s="98">
        <f>I20+I21+I22</f>
        <v>24732191</v>
      </c>
      <c r="J19" s="83">
        <f t="shared" si="0"/>
        <v>51357712</v>
      </c>
      <c r="K19" s="97">
        <f>K20+K21+K22</f>
        <v>0</v>
      </c>
      <c r="L19" s="98">
        <f>L20+L21+L22</f>
        <v>22959501</v>
      </c>
      <c r="M19" s="83">
        <f t="shared" si="1"/>
        <v>22959501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26625521</v>
      </c>
      <c r="I21" s="71">
        <v>24732191</v>
      </c>
      <c r="J21" s="87">
        <f t="shared" si="0"/>
        <v>51357712</v>
      </c>
      <c r="K21" s="70">
        <v>0</v>
      </c>
      <c r="L21" s="71">
        <v>22959501</v>
      </c>
      <c r="M21" s="87">
        <f t="shared" si="1"/>
        <v>22959501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1476863</v>
      </c>
      <c r="I28" s="94">
        <f>I29+I30+I31</f>
        <v>826616</v>
      </c>
      <c r="J28" s="82">
        <f t="shared" si="0"/>
        <v>2303479</v>
      </c>
      <c r="K28" s="93">
        <f>K29+K30+K31</f>
        <v>1383475</v>
      </c>
      <c r="L28" s="94">
        <f>L29+L30+L31</f>
        <v>1026580</v>
      </c>
      <c r="M28" s="82">
        <f t="shared" si="1"/>
        <v>2410055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956246</v>
      </c>
      <c r="I29" s="67">
        <v>228334</v>
      </c>
      <c r="J29" s="83">
        <f t="shared" si="0"/>
        <v>1184580</v>
      </c>
      <c r="K29" s="66">
        <v>897495</v>
      </c>
      <c r="L29" s="67">
        <v>526522</v>
      </c>
      <c r="M29" s="83">
        <f t="shared" si="1"/>
        <v>1424017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520617</v>
      </c>
      <c r="I31" s="67">
        <v>598282</v>
      </c>
      <c r="J31" s="83">
        <f t="shared" si="0"/>
        <v>1118899</v>
      </c>
      <c r="K31" s="66">
        <v>485980</v>
      </c>
      <c r="L31" s="67">
        <v>500058</v>
      </c>
      <c r="M31" s="83">
        <f t="shared" si="1"/>
        <v>986038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452083</v>
      </c>
      <c r="I35" s="64">
        <v>0</v>
      </c>
      <c r="J35" s="82">
        <f t="shared" si="0"/>
        <v>452083</v>
      </c>
      <c r="K35" s="63">
        <v>312747</v>
      </c>
      <c r="L35" s="64">
        <v>0</v>
      </c>
      <c r="M35" s="82">
        <f t="shared" si="1"/>
        <v>312747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626343</v>
      </c>
      <c r="J36" s="82">
        <f t="shared" si="0"/>
        <v>626343</v>
      </c>
      <c r="K36" s="63">
        <v>0</v>
      </c>
      <c r="L36" s="64">
        <v>741520</v>
      </c>
      <c r="M36" s="82">
        <f t="shared" si="1"/>
        <v>741520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2110691</v>
      </c>
      <c r="I37" s="64">
        <v>20318</v>
      </c>
      <c r="J37" s="82">
        <f t="shared" si="0"/>
        <v>2131009</v>
      </c>
      <c r="K37" s="63">
        <v>3395801</v>
      </c>
      <c r="L37" s="64">
        <v>643971</v>
      </c>
      <c r="M37" s="82">
        <f t="shared" si="1"/>
        <v>4039772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9179762</v>
      </c>
      <c r="I38" s="94">
        <f>I39+I40+I41+I42</f>
        <v>0</v>
      </c>
      <c r="J38" s="82">
        <f t="shared" si="0"/>
        <v>9179762</v>
      </c>
      <c r="K38" s="93">
        <f>K39+K40+K41+K42</f>
        <v>9600324</v>
      </c>
      <c r="L38" s="94">
        <f>L39+L40+L41+L42</f>
        <v>0</v>
      </c>
      <c r="M38" s="82">
        <f t="shared" si="1"/>
        <v>9600324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4531863</v>
      </c>
      <c r="I40" s="67">
        <v>0</v>
      </c>
      <c r="J40" s="83">
        <f t="shared" si="0"/>
        <v>4531863</v>
      </c>
      <c r="K40" s="66">
        <v>4424878</v>
      </c>
      <c r="L40" s="67">
        <v>0</v>
      </c>
      <c r="M40" s="83">
        <f t="shared" si="1"/>
        <v>4424878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4355900</v>
      </c>
      <c r="I41" s="67">
        <v>0</v>
      </c>
      <c r="J41" s="83">
        <f t="shared" si="0"/>
        <v>4355900</v>
      </c>
      <c r="K41" s="66">
        <v>4931179</v>
      </c>
      <c r="L41" s="67">
        <v>0</v>
      </c>
      <c r="M41" s="83">
        <f t="shared" si="1"/>
        <v>4931179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291999</v>
      </c>
      <c r="I42" s="67">
        <v>0</v>
      </c>
      <c r="J42" s="83">
        <f t="shared" si="0"/>
        <v>291999</v>
      </c>
      <c r="K42" s="66">
        <v>244267</v>
      </c>
      <c r="L42" s="67">
        <v>0</v>
      </c>
      <c r="M42" s="83">
        <f t="shared" si="1"/>
        <v>244267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1090922</v>
      </c>
      <c r="I43" s="64">
        <v>130707</v>
      </c>
      <c r="J43" s="82">
        <f t="shared" si="0"/>
        <v>1221629</v>
      </c>
      <c r="K43" s="63">
        <v>1770724</v>
      </c>
      <c r="L43" s="64">
        <v>261063</v>
      </c>
      <c r="M43" s="82">
        <f t="shared" si="1"/>
        <v>2031787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162913871</v>
      </c>
      <c r="I44" s="94">
        <f>I45+I48+I52+I53+I54+I55</f>
        <v>0</v>
      </c>
      <c r="J44" s="82">
        <f t="shared" si="0"/>
        <v>162913871</v>
      </c>
      <c r="K44" s="93">
        <f>K45+K48+K52+K53+K54+K55</f>
        <v>160969899</v>
      </c>
      <c r="L44" s="94">
        <f>L45+L48+L52+L53+L54+L55</f>
        <v>0</v>
      </c>
      <c r="M44" s="82">
        <f t="shared" si="1"/>
        <v>160969899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135659159</v>
      </c>
      <c r="I45" s="98">
        <f>I46+I47</f>
        <v>0</v>
      </c>
      <c r="J45" s="83">
        <f t="shared" si="0"/>
        <v>135659159</v>
      </c>
      <c r="K45" s="97">
        <f>K46+K47</f>
        <v>135659159</v>
      </c>
      <c r="L45" s="98">
        <f>L46+L47</f>
        <v>0</v>
      </c>
      <c r="M45" s="83">
        <f t="shared" si="1"/>
        <v>135659159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135659159</v>
      </c>
      <c r="I46" s="73">
        <v>0</v>
      </c>
      <c r="J46" s="83">
        <f t="shared" si="0"/>
        <v>135659159</v>
      </c>
      <c r="K46" s="72">
        <v>135659159</v>
      </c>
      <c r="L46" s="73">
        <v>0</v>
      </c>
      <c r="M46" s="83">
        <f t="shared" si="1"/>
        <v>135659159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12093347</v>
      </c>
      <c r="I48" s="98">
        <f>I49+I50+I51</f>
        <v>0</v>
      </c>
      <c r="J48" s="83">
        <f t="shared" si="0"/>
        <v>12093347</v>
      </c>
      <c r="K48" s="97">
        <f>K49+K50+K51</f>
        <v>10149375</v>
      </c>
      <c r="L48" s="98">
        <f>L49+L50+L51</f>
        <v>0</v>
      </c>
      <c r="M48" s="83">
        <f t="shared" si="1"/>
        <v>10149375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12093347</v>
      </c>
      <c r="I49" s="75">
        <v>0</v>
      </c>
      <c r="J49" s="83">
        <f t="shared" si="0"/>
        <v>12093347</v>
      </c>
      <c r="K49" s="74">
        <v>10149375</v>
      </c>
      <c r="L49" s="75">
        <v>0</v>
      </c>
      <c r="M49" s="83">
        <f t="shared" si="1"/>
        <v>10149375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15161365</v>
      </c>
      <c r="I52" s="67">
        <v>0</v>
      </c>
      <c r="J52" s="83">
        <f t="shared" si="0"/>
        <v>15161365</v>
      </c>
      <c r="K52" s="66">
        <v>15161365</v>
      </c>
      <c r="L52" s="67">
        <v>0</v>
      </c>
      <c r="M52" s="83">
        <f t="shared" si="1"/>
        <v>15161365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17800076</v>
      </c>
      <c r="I58" s="94">
        <f>I59+I60</f>
        <v>0</v>
      </c>
      <c r="J58" s="82">
        <f>H58+I58</f>
        <v>17800076</v>
      </c>
      <c r="K58" s="93">
        <f>K59+K60</f>
        <v>19439718</v>
      </c>
      <c r="L58" s="94">
        <f>L59+L60</f>
        <v>0</v>
      </c>
      <c r="M58" s="82">
        <f>K58+L58</f>
        <v>19439718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17800076</v>
      </c>
      <c r="I59" s="67">
        <v>0</v>
      </c>
      <c r="J59" s="83">
        <f>H59+I59</f>
        <v>17800076</v>
      </c>
      <c r="K59" s="66">
        <v>19439718</v>
      </c>
      <c r="L59" s="67">
        <v>0</v>
      </c>
      <c r="M59" s="83">
        <f>K59+L59</f>
        <v>19439718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>
        <v>0</v>
      </c>
      <c r="J60" s="83">
        <f>H60+I60</f>
        <v>0</v>
      </c>
      <c r="K60" s="66">
        <v>0</v>
      </c>
      <c r="L60" s="67">
        <v>0</v>
      </c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437461413</v>
      </c>
      <c r="I62" s="100">
        <f>I58+I44+I43+I38+I37+I36+I35+I32+I28+I24+I23+I17+I16+I9</f>
        <v>317178134</v>
      </c>
      <c r="J62" s="89">
        <f>H62+I62</f>
        <v>754639547</v>
      </c>
      <c r="K62" s="99">
        <f>K58+K44+K43+K38+K37+K36+K35+K32+K28+K24+K17+K16+K9+K23</f>
        <v>412761956</v>
      </c>
      <c r="L62" s="100">
        <f>L58+L44+L43+L38+L37+L36+L35+L32+L28+L24+L23+L17+L16+L9</f>
        <v>293373223</v>
      </c>
      <c r="M62" s="89">
        <f>K62+L62</f>
        <v>706135179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1190000</v>
      </c>
      <c r="I66" s="80">
        <v>2047853</v>
      </c>
      <c r="J66" s="90">
        <f>H66+I66</f>
        <v>3237853</v>
      </c>
      <c r="K66" s="79">
        <v>1256400</v>
      </c>
      <c r="L66" s="80">
        <v>2060444</v>
      </c>
      <c r="M66" s="90">
        <f>K66+L66</f>
        <v>3316844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137424852</v>
      </c>
      <c r="I67" s="80">
        <v>0</v>
      </c>
      <c r="J67" s="90">
        <f>H67+I67</f>
        <v>137424852</v>
      </c>
      <c r="K67" s="79">
        <v>145449792</v>
      </c>
      <c r="L67" s="80">
        <v>0</v>
      </c>
      <c r="M67" s="90">
        <f>K67+L67</f>
        <v>145449792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240333603</v>
      </c>
      <c r="I69" s="81">
        <v>418130413</v>
      </c>
      <c r="J69" s="91">
        <f>H69+I69</f>
        <v>658464016</v>
      </c>
      <c r="K69" s="79">
        <v>238457497</v>
      </c>
      <c r="L69" s="81">
        <v>378527399</v>
      </c>
      <c r="M69" s="91">
        <f>K69+L69</f>
        <v>616984896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378948455</v>
      </c>
      <c r="I70" s="100">
        <f>I66+I67+I68+I69</f>
        <v>420178266</v>
      </c>
      <c r="J70" s="92">
        <f>H70+I70</f>
        <v>799126721</v>
      </c>
      <c r="K70" s="99">
        <f>K66+K67+K68+K69</f>
        <v>385163689</v>
      </c>
      <c r="L70" s="100">
        <f>L66+L67+L68+L69</f>
        <v>380587843</v>
      </c>
      <c r="M70" s="89">
        <f>K70+L70</f>
        <v>765751532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HSBC BANK A.Ş.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53704848</v>
      </c>
      <c r="I10" s="56">
        <f>I11+I19+I20+I25+I28</f>
        <v>49369938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26887047</v>
      </c>
      <c r="I11" s="57">
        <f>I12+I15+I18</f>
        <v>31052705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22081407</v>
      </c>
      <c r="I12" s="58">
        <f>I13+I14</f>
        <v>27118988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14612053</v>
      </c>
      <c r="I13" s="18">
        <v>16119517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7469354</v>
      </c>
      <c r="I14" s="18">
        <v>10999471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4458885</v>
      </c>
      <c r="I15" s="58">
        <f>I16+I17</f>
        <v>3369099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1416446</v>
      </c>
      <c r="I16" s="18">
        <v>1730006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3042439</v>
      </c>
      <c r="I17" s="18">
        <v>1639093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346755</v>
      </c>
      <c r="I18" s="17">
        <v>564618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680139</v>
      </c>
      <c r="I19" s="16">
        <v>656297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25562763</v>
      </c>
      <c r="I20" s="57">
        <f>I21+I22+I23+I24</f>
        <v>17061579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2851992</v>
      </c>
      <c r="I21" s="19">
        <v>762174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22710771</v>
      </c>
      <c r="I23" s="19">
        <v>16299405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241187</v>
      </c>
      <c r="I25" s="57">
        <f>I26+I27</f>
        <v>225469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241187</v>
      </c>
      <c r="I26" s="19">
        <v>225469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0</v>
      </c>
      <c r="I27" s="19">
        <v>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333712</v>
      </c>
      <c r="I28" s="16">
        <v>373888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21470848</v>
      </c>
      <c r="I30" s="56">
        <f>I31+I37+I44+I45+I50+I51</f>
        <v>16767665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16736869</v>
      </c>
      <c r="I31" s="57">
        <f>I32+I33+I34+I35+I36</f>
        <v>12569365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15716759</v>
      </c>
      <c r="I32" s="19">
        <v>11781407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0</v>
      </c>
      <c r="I33" s="19">
        <v>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1020110</v>
      </c>
      <c r="I34" s="19">
        <v>787958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3782780</v>
      </c>
      <c r="I37" s="57">
        <f>I38+I39+I40+I41+I42+I43</f>
        <v>3987098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3782780</v>
      </c>
      <c r="I38" s="19">
        <v>3987098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0</v>
      </c>
      <c r="I40" s="19">
        <v>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0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0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873413</v>
      </c>
      <c r="I45" s="57">
        <f>I46+I47+I48+I49</f>
        <v>150788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873413</v>
      </c>
      <c r="I48" s="19">
        <v>150788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77786</v>
      </c>
      <c r="I51" s="16">
        <v>60414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32234000</v>
      </c>
      <c r="I53" s="60">
        <f>I10-I30</f>
        <v>32602273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19442935</v>
      </c>
      <c r="I55" s="56">
        <f>I56+I60+I61+I62+I63+I64</f>
        <v>18876876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7729614</v>
      </c>
      <c r="I56" s="57">
        <f>I57+I58+I59</f>
        <v>8301615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226229</v>
      </c>
      <c r="I57" s="19">
        <v>239452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67084</v>
      </c>
      <c r="I58" s="19">
        <v>50552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7436301</v>
      </c>
      <c r="I59" s="19">
        <v>8011611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10141368</v>
      </c>
      <c r="I61" s="16">
        <v>9839519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1571953</v>
      </c>
      <c r="I64" s="16">
        <v>735742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29095610</v>
      </c>
      <c r="I66" s="56">
        <f>I67+I71+I72+I73+I74+I75+I76+I77+I78+I79+I80+I81</f>
        <v>26937035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122412</v>
      </c>
      <c r="I67" s="57">
        <f>I68+I69+I70</f>
        <v>38469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122412</v>
      </c>
      <c r="I70" s="19">
        <v>38469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9817889</v>
      </c>
      <c r="I72" s="16">
        <v>7652520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5781372</v>
      </c>
      <c r="I73" s="16">
        <v>5337408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1518236</v>
      </c>
      <c r="I75" s="16">
        <v>1230926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656211</v>
      </c>
      <c r="I76" s="16">
        <v>714733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120404</v>
      </c>
      <c r="I77" s="16">
        <v>164822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5063056</v>
      </c>
      <c r="I79" s="16">
        <v>5903075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154717</v>
      </c>
      <c r="I80" s="16">
        <v>486617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5861313</v>
      </c>
      <c r="I81" s="16">
        <v>5408465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-9652675</v>
      </c>
      <c r="I83" s="59">
        <f>I55-I66</f>
        <v>-8060159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22581325</v>
      </c>
      <c r="I85" s="22">
        <f>I53+I83</f>
        <v>24542114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4781249</v>
      </c>
      <c r="I87" s="15">
        <v>5102396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17800076</v>
      </c>
      <c r="I89" s="59">
        <f>I85-I87</f>
        <v>19439718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2007-03-28T11:08:29Z</cp:lastPrinted>
  <dcterms:created xsi:type="dcterms:W3CDTF">1998-01-12T17:06:50Z</dcterms:created>
  <dcterms:modified xsi:type="dcterms:W3CDTF">2015-04-28T08:59:31Z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