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255" activeTab="2"/>
  </bookViews>
  <sheets>
    <sheet name="Aktifler" sheetId="1" r:id="rId1"/>
    <sheet name="Pasifler" sheetId="2" r:id="rId2"/>
    <sheet name="Kar Zarar" sheetId="3" r:id="rId3"/>
  </sheets>
  <definedNames>
    <definedName name="_xlnm.Print_Area" localSheetId="0">'Aktifler'!$B$2:$N$62</definedName>
    <definedName name="_xlnm.Print_Area" localSheetId="2">'Kar Zarar'!$B$2:$J$91</definedName>
    <definedName name="_xlnm.Print_Area" localSheetId="1">'Pasifler'!$B$2:$N$73</definedName>
  </definedNames>
  <calcPr fullCalcOnLoad="1"/>
</workbook>
</file>

<file path=xl/sharedStrings.xml><?xml version="1.0" encoding="utf-8"?>
<sst xmlns="http://schemas.openxmlformats.org/spreadsheetml/2006/main" count="373" uniqueCount="230">
  <si>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</si>
  <si>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</si>
  <si>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</si>
  <si>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</si>
  <si>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</si>
  <si>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</si>
  <si>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</si>
  <si>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</si>
  <si>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</si>
  <si>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</si>
  <si>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</si>
  <si>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</si>
  <si>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</si>
  <si>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</si>
  <si>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</si>
  <si>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</si>
  <si>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</si>
  <si>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</si>
  <si>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</si>
  <si>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</si>
  <si>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</si>
  <si>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</si>
  <si>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</si>
  <si>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</si>
  <si>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</si>
  <si>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</si>
  <si>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</si>
  <si>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</si>
  <si>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</si>
  <si>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</si>
  <si>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</si>
  <si>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</si>
  <si>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</si>
  <si>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</si>
  <si>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</si>
  <si>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</si>
  <si>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</si>
  <si>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</si>
  <si>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</si>
  <si>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</si>
  <si>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</si>
  <si>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</si>
  <si>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</si>
  <si>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</si>
  <si>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</si>
  <si>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</si>
  <si>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</si>
  <si>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</si>
  <si>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</si>
  <si>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</si>
  <si>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</si>
  <si>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</si>
  <si>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</si>
  <si>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</si>
  <si>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</si>
  <si>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</si>
  <si>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</si>
  <si>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</si>
  <si>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</si>
  <si>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</si>
  <si>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</si>
  <si>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</si>
  <si>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</si>
  <si>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</si>
  <si>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</si>
  <si>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</si>
  <si>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</si>
  <si>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</si>
  <si>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</si>
  <si>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</si>
  <si>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</si>
  <si>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</si>
  <si>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</si>
  <si>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</si>
  <si>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</si>
  <si>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</si>
  <si>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</si>
  <si>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</si>
  <si>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</si>
  <si>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</si>
  <si>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</si>
  <si>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</si>
  <si>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</si>
  <si>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</si>
  <si>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</si>
  <si>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</si>
  <si>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</si>
  <si>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</si>
  <si>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</si>
  <si>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</si>
  <si>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</si>
  <si>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</si>
  <si>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</si>
  <si>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</si>
  <si>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</si>
  <si>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</si>
  <si>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</si>
  <si>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</si>
  <si>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</si>
  <si>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</si>
  <si>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</si>
  <si>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</si>
  <si>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</si>
  <si>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</si>
  <si>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</si>
  <si>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</si>
  <si>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</si>
  <si>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</si>
  <si>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</si>
  <si>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</si>
  <si>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</si>
  <si>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</si>
  <si>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</si>
  <si>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</si>
  <si>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</si>
  <si>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</si>
  <si>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</si>
  <si>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</si>
  <si>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</si>
  <si>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</si>
  <si>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</si>
  <si>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</si>
  <si>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</si>
  <si>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</si>
  <si>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</si>
  <si>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</si>
  <si>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</si>
  <si>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</si>
  <si>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</si>
  <si>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</si>
  <si>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</si>
  <si>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</si>
  <si>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</si>
  <si>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</si>
  <si>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</si>
  <si>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</si>
  <si>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</si>
  <si>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</si>
  <si>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</si>
  <si>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</si>
  <si>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</si>
  <si>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</si>
  <si>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</si>
  <si>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</si>
  <si>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</si>
  <si>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</si>
  <si>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</si>
  <si>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</si>
  <si>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</si>
  <si>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</si>
  <si>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</si>
  <si>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</si>
  <si>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</si>
  <si>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</si>
  <si>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</si>
  <si>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</si>
  <si>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</si>
  <si>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</si>
  <si>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</si>
  <si>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</si>
  <si>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</si>
  <si>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</si>
  <si>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</si>
  <si>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</si>
  <si>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</si>
  <si>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</si>
  <si>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</si>
  <si>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</si>
  <si>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</si>
  <si>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</si>
  <si>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</si>
  <si>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</si>
  <si>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</si>
  <si>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</si>
  <si>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</si>
  <si>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</si>
  <si>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</si>
  <si>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</si>
  <si>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</si>
  <si>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</si>
  <si>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</si>
  <si>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</si>
  <si>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</si>
  <si>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</si>
  <si>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</si>
  <si>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</si>
  <si>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</si>
  <si>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</si>
  <si>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</si>
  <si>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</si>
  <si>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</si>
  <si>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</si>
  <si>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</si>
  <si>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</si>
  <si>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</si>
  <si>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</si>
  <si>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</si>
  <si>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</si>
  <si>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</si>
  <si>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</si>
  <si>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</si>
  <si>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</si>
  <si>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</si>
  <si>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</si>
  <si>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</si>
  <si>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</si>
  <si>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</si>
  <si>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</si>
  <si>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</si>
  <si>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</si>
  <si>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</si>
  <si>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</si>
  <si>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</si>
  <si>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</si>
  <si>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</si>
  <si>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</si>
  <si>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</si>
  <si>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</si>
  <si>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</si>
  <si>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</si>
  <si>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</si>
  <si>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</si>
  <si>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</si>
  <si>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</si>
  <si>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</si>
  <si>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</si>
  <si>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</si>
  <si>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</si>
  <si>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</si>
  <si>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>CREDITWEST BANK LTD.</t>
  </si>
</sst>
</file>

<file path=xl/styles.xml><?xml version="1.0" encoding="utf-8"?>
<styleSheet xmlns="http://schemas.openxmlformats.org/spreadsheetml/2006/main">
  <numFmts count="4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#,##0_ ;[Red]\-#,##0\ "/>
    <numFmt numFmtId="192" formatCode="#,##0.00_ ;[Red]\-#,##0.00\ "/>
    <numFmt numFmtId="193" formatCode="#,##0_ ;\-#,##0\ "/>
    <numFmt numFmtId="194" formatCode="[$-41F]dd\ mmmm\ yyyy\ dddd"/>
    <numFmt numFmtId="195" formatCode="[$-809]dd\ mmmm\ yyyy"/>
    <numFmt numFmtId="196" formatCode="0_ ;\-0\ 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sz val="8"/>
      <name val="MS Sans Serif"/>
      <family val="0"/>
    </font>
    <font>
      <sz val="12"/>
      <name val="MS Sans Serif"/>
      <family val="0"/>
    </font>
    <font>
      <b/>
      <sz val="12"/>
      <name val="MS Sans Serif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tted">
        <color indexed="12"/>
      </bottom>
    </border>
    <border>
      <left>
        <color indexed="63"/>
      </left>
      <right style="double">
        <color indexed="10"/>
      </right>
      <top>
        <color indexed="63"/>
      </top>
      <bottom style="dashed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>
        <color indexed="63"/>
      </bottom>
    </border>
    <border>
      <left style="double">
        <color indexed="10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ott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</border>
    <border>
      <left>
        <color indexed="63"/>
      </left>
      <right>
        <color indexed="63"/>
      </right>
      <top style="dashDot">
        <color indexed="18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62"/>
      </bottom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</border>
    <border>
      <left>
        <color indexed="63"/>
      </left>
      <right>
        <color indexed="63"/>
      </right>
      <top style="dashDot">
        <color indexed="62"/>
      </top>
      <bottom style="dashDot">
        <color indexed="62"/>
      </bottom>
    </border>
    <border>
      <left style="double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</border>
    <border>
      <left style="medium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ash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48"/>
      </left>
      <right style="medium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medium">
        <color indexed="48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 style="dashed"/>
      <bottom style="dashed"/>
    </border>
    <border>
      <left style="medium">
        <color indexed="48"/>
      </left>
      <right style="medium">
        <color indexed="48"/>
      </right>
      <top>
        <color indexed="63"/>
      </top>
      <bottom style="dashed"/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</border>
    <border>
      <left style="double"/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double">
        <color indexed="39"/>
      </left>
      <right style="double">
        <color indexed="39"/>
      </right>
      <top style="double">
        <color indexed="39"/>
      </top>
      <bottom>
        <color indexed="63"/>
      </bottom>
    </border>
    <border>
      <left style="double">
        <color indexed="39"/>
      </left>
      <right style="double">
        <color indexed="39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>
        <color indexed="63"/>
      </top>
      <bottom style="dotted">
        <color indexed="12"/>
      </bottom>
    </border>
    <border>
      <left style="medium">
        <color indexed="48"/>
      </left>
      <right style="double">
        <color indexed="48"/>
      </right>
      <top>
        <color indexed="63"/>
      </top>
      <bottom style="dashed"/>
    </border>
    <border>
      <left style="medium">
        <color indexed="48"/>
      </left>
      <right style="double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  <border>
      <left style="medium">
        <color indexed="48"/>
      </left>
      <right style="medium">
        <color indexed="48"/>
      </right>
      <top>
        <color indexed="63"/>
      </top>
      <bottom style="double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ashed"/>
    </border>
    <border>
      <left style="double">
        <color indexed="39"/>
      </left>
      <right style="double">
        <color indexed="39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39"/>
      </bottom>
    </border>
    <border>
      <left style="double">
        <color indexed="39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0"/>
      </left>
      <right style="double">
        <color indexed="10"/>
      </right>
      <top>
        <color indexed="63"/>
      </top>
      <bottom style="medium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tted">
        <color indexed="12"/>
      </bottom>
    </border>
    <border>
      <left style="double">
        <color indexed="10"/>
      </left>
      <right style="double">
        <color indexed="10"/>
      </right>
      <top>
        <color indexed="63"/>
      </top>
      <bottom style="dashed"/>
    </border>
    <border>
      <left style="double">
        <color indexed="10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 style="double">
        <color indexed="10"/>
      </right>
      <top style="medium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9" fillId="33" borderId="0" xfId="0" applyFont="1" applyFill="1" applyAlignment="1" applyProtection="1">
      <alignment/>
      <protection locked="0"/>
    </xf>
    <xf numFmtId="193" fontId="9" fillId="33" borderId="0" xfId="0" applyNumberFormat="1" applyFont="1" applyFill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right"/>
      <protection locked="0"/>
    </xf>
    <xf numFmtId="193" fontId="9" fillId="34" borderId="11" xfId="0" applyNumberFormat="1" applyFont="1" applyFill="1" applyBorder="1" applyAlignment="1" applyProtection="1">
      <alignment/>
      <protection locked="0"/>
    </xf>
    <xf numFmtId="193" fontId="10" fillId="34" borderId="11" xfId="0" applyNumberFormat="1" applyFont="1" applyFill="1" applyBorder="1" applyAlignment="1" applyProtection="1">
      <alignment horizontal="right"/>
      <protection locked="0"/>
    </xf>
    <xf numFmtId="0" fontId="9" fillId="34" borderId="12" xfId="0" applyFont="1" applyFill="1" applyBorder="1" applyAlignment="1" applyProtection="1">
      <alignment/>
      <protection locked="0"/>
    </xf>
    <xf numFmtId="193" fontId="9" fillId="33" borderId="11" xfId="0" applyNumberFormat="1" applyFont="1" applyFill="1" applyBorder="1" applyAlignment="1" applyProtection="1">
      <alignment/>
      <protection locked="0"/>
    </xf>
    <xf numFmtId="0" fontId="9" fillId="33" borderId="12" xfId="0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193" fontId="9" fillId="33" borderId="0" xfId="0" applyNumberFormat="1" applyFont="1" applyFill="1" applyBorder="1" applyAlignment="1" applyProtection="1">
      <alignment/>
      <protection locked="0"/>
    </xf>
    <xf numFmtId="193" fontId="10" fillId="33" borderId="0" xfId="0" applyNumberFormat="1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193" fontId="9" fillId="33" borderId="14" xfId="0" applyNumberFormat="1" applyFont="1" applyFill="1" applyBorder="1" applyAlignment="1" applyProtection="1">
      <alignment horizontal="center"/>
      <protection locked="0"/>
    </xf>
    <xf numFmtId="193" fontId="10" fillId="33" borderId="15" xfId="0" applyNumberFormat="1" applyFont="1" applyFill="1" applyBorder="1" applyAlignment="1" applyProtection="1">
      <alignment/>
      <protection locked="0"/>
    </xf>
    <xf numFmtId="193" fontId="10" fillId="33" borderId="16" xfId="0" applyNumberFormat="1" applyFont="1" applyFill="1" applyBorder="1" applyAlignment="1" applyProtection="1">
      <alignment/>
      <protection locked="0"/>
    </xf>
    <xf numFmtId="193" fontId="10" fillId="33" borderId="17" xfId="0" applyNumberFormat="1" applyFont="1" applyFill="1" applyBorder="1" applyAlignment="1" applyProtection="1">
      <alignment/>
      <protection locked="0"/>
    </xf>
    <xf numFmtId="193" fontId="9" fillId="33" borderId="18" xfId="0" applyNumberFormat="1" applyFont="1" applyFill="1" applyBorder="1" applyAlignment="1" applyProtection="1">
      <alignment/>
      <protection locked="0"/>
    </xf>
    <xf numFmtId="193" fontId="9" fillId="33" borderId="17" xfId="0" applyNumberFormat="1" applyFont="1" applyFill="1" applyBorder="1" applyAlignment="1" applyProtection="1">
      <alignment/>
      <protection locked="0"/>
    </xf>
    <xf numFmtId="193" fontId="9" fillId="33" borderId="19" xfId="0" applyNumberFormat="1" applyFont="1" applyFill="1" applyBorder="1" applyAlignment="1" applyProtection="1">
      <alignment/>
      <protection locked="0"/>
    </xf>
    <xf numFmtId="193" fontId="9" fillId="33" borderId="20" xfId="0" applyNumberFormat="1" applyFont="1" applyFill="1" applyBorder="1" applyAlignment="1" applyProtection="1">
      <alignment/>
      <protection locked="0"/>
    </xf>
    <xf numFmtId="193" fontId="10" fillId="33" borderId="21" xfId="0" applyNumberFormat="1" applyFont="1" applyFill="1" applyBorder="1" applyAlignment="1" applyProtection="1">
      <alignment/>
      <protection locked="0"/>
    </xf>
    <xf numFmtId="193" fontId="9" fillId="33" borderId="22" xfId="0" applyNumberFormat="1" applyFont="1" applyFill="1" applyBorder="1" applyAlignment="1" applyProtection="1">
      <alignment/>
      <protection locked="0"/>
    </xf>
    <xf numFmtId="0" fontId="9" fillId="33" borderId="23" xfId="0" applyFont="1" applyFill="1" applyBorder="1" applyAlignment="1" applyProtection="1">
      <alignment/>
      <protection locked="0"/>
    </xf>
    <xf numFmtId="193" fontId="9" fillId="33" borderId="0" xfId="0" applyNumberFormat="1" applyFont="1" applyFill="1" applyBorder="1" applyAlignment="1" applyProtection="1">
      <alignment horizontal="center"/>
      <protection locked="0"/>
    </xf>
    <xf numFmtId="193" fontId="9" fillId="34" borderId="24" xfId="0" applyNumberFormat="1" applyFont="1" applyFill="1" applyBorder="1" applyAlignment="1" applyProtection="1">
      <alignment/>
      <protection locked="0"/>
    </xf>
    <xf numFmtId="0" fontId="9" fillId="34" borderId="25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49" fontId="9" fillId="33" borderId="0" xfId="0" applyNumberFormat="1" applyFont="1" applyFill="1" applyAlignment="1" applyProtection="1">
      <alignment horizontal="center"/>
      <protection/>
    </xf>
    <xf numFmtId="0" fontId="10" fillId="34" borderId="26" xfId="0" applyFont="1" applyFill="1" applyBorder="1" applyAlignment="1" applyProtection="1">
      <alignment/>
      <protection/>
    </xf>
    <xf numFmtId="0" fontId="9" fillId="34" borderId="11" xfId="0" applyFont="1" applyFill="1" applyBorder="1" applyAlignment="1" applyProtection="1">
      <alignment horizontal="left"/>
      <protection/>
    </xf>
    <xf numFmtId="0" fontId="9" fillId="34" borderId="11" xfId="0" applyFont="1" applyFill="1" applyBorder="1" applyAlignment="1" applyProtection="1">
      <alignment/>
      <protection/>
    </xf>
    <xf numFmtId="49" fontId="9" fillId="34" borderId="11" xfId="0" applyNumberFormat="1" applyFont="1" applyFill="1" applyBorder="1" applyAlignment="1" applyProtection="1">
      <alignment horizontal="center"/>
      <protection/>
    </xf>
    <xf numFmtId="0" fontId="10" fillId="33" borderId="2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49" fontId="9" fillId="33" borderId="11" xfId="0" applyNumberFormat="1" applyFont="1" applyFill="1" applyBorder="1" applyAlignment="1" applyProtection="1">
      <alignment horizontal="center"/>
      <protection/>
    </xf>
    <xf numFmtId="0" fontId="10" fillId="33" borderId="27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wrapText="1"/>
      <protection/>
    </xf>
    <xf numFmtId="49" fontId="10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49" fontId="9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49" fontId="9" fillId="33" borderId="1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27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4" borderId="28" xfId="0" applyFont="1" applyFill="1" applyBorder="1" applyAlignment="1" applyProtection="1">
      <alignment/>
      <protection/>
    </xf>
    <xf numFmtId="0" fontId="9" fillId="34" borderId="24" xfId="0" applyFont="1" applyFill="1" applyBorder="1" applyAlignment="1" applyProtection="1">
      <alignment horizontal="left"/>
      <protection/>
    </xf>
    <xf numFmtId="0" fontId="9" fillId="34" borderId="24" xfId="0" applyFont="1" applyFill="1" applyBorder="1" applyAlignment="1" applyProtection="1">
      <alignment/>
      <protection/>
    </xf>
    <xf numFmtId="49" fontId="9" fillId="34" borderId="2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 horizontal="left"/>
      <protection/>
    </xf>
    <xf numFmtId="193" fontId="10" fillId="33" borderId="15" xfId="0" applyNumberFormat="1" applyFont="1" applyFill="1" applyBorder="1" applyAlignment="1" applyProtection="1">
      <alignment/>
      <protection/>
    </xf>
    <xf numFmtId="193" fontId="10" fillId="33" borderId="16" xfId="0" applyNumberFormat="1" applyFont="1" applyFill="1" applyBorder="1" applyAlignment="1" applyProtection="1">
      <alignment/>
      <protection/>
    </xf>
    <xf numFmtId="193" fontId="10" fillId="33" borderId="17" xfId="0" applyNumberFormat="1" applyFont="1" applyFill="1" applyBorder="1" applyAlignment="1" applyProtection="1">
      <alignment/>
      <protection/>
    </xf>
    <xf numFmtId="193" fontId="10" fillId="33" borderId="21" xfId="0" applyNumberFormat="1" applyFont="1" applyFill="1" applyBorder="1" applyAlignment="1" applyProtection="1">
      <alignment/>
      <protection/>
    </xf>
    <xf numFmtId="193" fontId="10" fillId="33" borderId="29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Alignment="1" applyProtection="1">
      <alignment horizontal="center"/>
      <protection locked="0"/>
    </xf>
    <xf numFmtId="3" fontId="9" fillId="33" borderId="0" xfId="0" applyNumberFormat="1" applyFont="1" applyFill="1" applyAlignment="1" applyProtection="1">
      <alignment/>
      <protection locked="0"/>
    </xf>
    <xf numFmtId="193" fontId="10" fillId="33" borderId="30" xfId="0" applyNumberFormat="1" applyFont="1" applyFill="1" applyBorder="1" applyAlignment="1" applyProtection="1">
      <alignment/>
      <protection locked="0"/>
    </xf>
    <xf numFmtId="193" fontId="10" fillId="33" borderId="31" xfId="0" applyNumberFormat="1" applyFont="1" applyFill="1" applyBorder="1" applyAlignment="1" applyProtection="1">
      <alignment/>
      <protection locked="0"/>
    </xf>
    <xf numFmtId="193" fontId="10" fillId="33" borderId="0" xfId="0" applyNumberFormat="1" applyFont="1" applyFill="1" applyAlignment="1" applyProtection="1">
      <alignment/>
      <protection locked="0"/>
    </xf>
    <xf numFmtId="193" fontId="9" fillId="33" borderId="32" xfId="0" applyNumberFormat="1" applyFont="1" applyFill="1" applyBorder="1" applyAlignment="1" applyProtection="1">
      <alignment/>
      <protection locked="0"/>
    </xf>
    <xf numFmtId="193" fontId="9" fillId="33" borderId="33" xfId="0" applyNumberFormat="1" applyFont="1" applyFill="1" applyBorder="1" applyAlignment="1" applyProtection="1">
      <alignment/>
      <protection locked="0"/>
    </xf>
    <xf numFmtId="193" fontId="10" fillId="33" borderId="34" xfId="0" applyNumberFormat="1" applyFont="1" applyFill="1" applyBorder="1" applyAlignment="1" applyProtection="1">
      <alignment/>
      <protection locked="0"/>
    </xf>
    <xf numFmtId="193" fontId="10" fillId="33" borderId="35" xfId="0" applyNumberFormat="1" applyFont="1" applyFill="1" applyBorder="1" applyAlignment="1" applyProtection="1">
      <alignment/>
      <protection locked="0"/>
    </xf>
    <xf numFmtId="193" fontId="9" fillId="33" borderId="36" xfId="0" applyNumberFormat="1" applyFont="1" applyFill="1" applyBorder="1" applyAlignment="1" applyProtection="1">
      <alignment/>
      <protection locked="0"/>
    </xf>
    <xf numFmtId="193" fontId="9" fillId="33" borderId="37" xfId="0" applyNumberFormat="1" applyFont="1" applyFill="1" applyBorder="1" applyAlignment="1" applyProtection="1">
      <alignment/>
      <protection locked="0"/>
    </xf>
    <xf numFmtId="193" fontId="9" fillId="33" borderId="38" xfId="0" applyNumberFormat="1" applyFont="1" applyFill="1" applyBorder="1" applyAlignment="1" applyProtection="1">
      <alignment/>
      <protection locked="0"/>
    </xf>
    <xf numFmtId="193" fontId="9" fillId="33" borderId="39" xfId="0" applyNumberFormat="1" applyFont="1" applyFill="1" applyBorder="1" applyAlignment="1" applyProtection="1">
      <alignment/>
      <protection locked="0"/>
    </xf>
    <xf numFmtId="193" fontId="9" fillId="33" borderId="40" xfId="0" applyNumberFormat="1" applyFont="1" applyFill="1" applyBorder="1" applyAlignment="1" applyProtection="1">
      <alignment/>
      <protection locked="0"/>
    </xf>
    <xf numFmtId="193" fontId="9" fillId="33" borderId="41" xfId="0" applyNumberFormat="1" applyFont="1" applyFill="1" applyBorder="1" applyAlignment="1" applyProtection="1">
      <alignment/>
      <protection locked="0"/>
    </xf>
    <xf numFmtId="193" fontId="9" fillId="33" borderId="42" xfId="0" applyNumberFormat="1" applyFont="1" applyFill="1" applyBorder="1" applyAlignment="1" applyProtection="1">
      <alignment/>
      <protection locked="0"/>
    </xf>
    <xf numFmtId="193" fontId="9" fillId="33" borderId="43" xfId="0" applyNumberFormat="1" applyFont="1" applyFill="1" applyBorder="1" applyAlignment="1" applyProtection="1">
      <alignment/>
      <protection locked="0"/>
    </xf>
    <xf numFmtId="193" fontId="9" fillId="33" borderId="44" xfId="0" applyNumberFormat="1" applyFont="1" applyFill="1" applyBorder="1" applyAlignment="1" applyProtection="1">
      <alignment/>
      <protection locked="0"/>
    </xf>
    <xf numFmtId="193" fontId="9" fillId="33" borderId="30" xfId="0" applyNumberFormat="1" applyFont="1" applyFill="1" applyBorder="1" applyAlignment="1" applyProtection="1">
      <alignment/>
      <protection locked="0"/>
    </xf>
    <xf numFmtId="193" fontId="9" fillId="33" borderId="31" xfId="0" applyNumberFormat="1" applyFont="1" applyFill="1" applyBorder="1" applyAlignment="1" applyProtection="1">
      <alignment/>
      <protection locked="0"/>
    </xf>
    <xf numFmtId="193" fontId="9" fillId="33" borderId="45" xfId="0" applyNumberFormat="1" applyFont="1" applyFill="1" applyBorder="1" applyAlignment="1" applyProtection="1">
      <alignment/>
      <protection locked="0"/>
    </xf>
    <xf numFmtId="193" fontId="10" fillId="33" borderId="46" xfId="0" applyNumberFormat="1" applyFont="1" applyFill="1" applyBorder="1" applyAlignment="1" applyProtection="1">
      <alignment/>
      <protection/>
    </xf>
    <xf numFmtId="193" fontId="9" fillId="33" borderId="47" xfId="0" applyNumberFormat="1" applyFont="1" applyFill="1" applyBorder="1" applyAlignment="1" applyProtection="1">
      <alignment/>
      <protection/>
    </xf>
    <xf numFmtId="193" fontId="10" fillId="33" borderId="48" xfId="0" applyNumberFormat="1" applyFont="1" applyFill="1" applyBorder="1" applyAlignment="1" applyProtection="1">
      <alignment/>
      <protection/>
    </xf>
    <xf numFmtId="193" fontId="10" fillId="33" borderId="49" xfId="0" applyNumberFormat="1" applyFont="1" applyFill="1" applyBorder="1" applyAlignment="1" applyProtection="1">
      <alignment/>
      <protection/>
    </xf>
    <xf numFmtId="193" fontId="9" fillId="33" borderId="50" xfId="0" applyNumberFormat="1" applyFont="1" applyFill="1" applyBorder="1" applyAlignment="1" applyProtection="1">
      <alignment/>
      <protection/>
    </xf>
    <xf numFmtId="193" fontId="9" fillId="33" borderId="51" xfId="0" applyNumberFormat="1" applyFont="1" applyFill="1" applyBorder="1" applyAlignment="1" applyProtection="1">
      <alignment/>
      <protection/>
    </xf>
    <xf numFmtId="193" fontId="9" fillId="33" borderId="52" xfId="0" applyNumberFormat="1" applyFont="1" applyFill="1" applyBorder="1" applyAlignment="1" applyProtection="1">
      <alignment/>
      <protection/>
    </xf>
    <xf numFmtId="193" fontId="10" fillId="33" borderId="53" xfId="0" applyNumberFormat="1" applyFont="1" applyFill="1" applyBorder="1" applyAlignment="1" applyProtection="1">
      <alignment/>
      <protection/>
    </xf>
    <xf numFmtId="193" fontId="9" fillId="33" borderId="46" xfId="0" applyNumberFormat="1" applyFont="1" applyFill="1" applyBorder="1" applyAlignment="1" applyProtection="1">
      <alignment/>
      <protection/>
    </xf>
    <xf numFmtId="193" fontId="9" fillId="33" borderId="54" xfId="0" applyNumberFormat="1" applyFont="1" applyFill="1" applyBorder="1" applyAlignment="1" applyProtection="1">
      <alignment/>
      <protection/>
    </xf>
    <xf numFmtId="193" fontId="10" fillId="33" borderId="55" xfId="0" applyNumberFormat="1" applyFont="1" applyFill="1" applyBorder="1" applyAlignment="1" applyProtection="1">
      <alignment/>
      <protection/>
    </xf>
    <xf numFmtId="193" fontId="10" fillId="33" borderId="30" xfId="0" applyNumberFormat="1" applyFont="1" applyFill="1" applyBorder="1" applyAlignment="1" applyProtection="1">
      <alignment/>
      <protection/>
    </xf>
    <xf numFmtId="193" fontId="10" fillId="33" borderId="31" xfId="0" applyNumberFormat="1" applyFont="1" applyFill="1" applyBorder="1" applyAlignment="1" applyProtection="1">
      <alignment/>
      <protection/>
    </xf>
    <xf numFmtId="193" fontId="10" fillId="33" borderId="56" xfId="0" applyNumberFormat="1" applyFont="1" applyFill="1" applyBorder="1" applyAlignment="1" applyProtection="1">
      <alignment/>
      <protection/>
    </xf>
    <xf numFmtId="193" fontId="10" fillId="33" borderId="57" xfId="0" applyNumberFormat="1" applyFont="1" applyFill="1" applyBorder="1" applyAlignment="1" applyProtection="1">
      <alignment/>
      <protection/>
    </xf>
    <xf numFmtId="193" fontId="9" fillId="33" borderId="32" xfId="0" applyNumberFormat="1" applyFont="1" applyFill="1" applyBorder="1" applyAlignment="1" applyProtection="1">
      <alignment/>
      <protection/>
    </xf>
    <xf numFmtId="193" fontId="9" fillId="33" borderId="33" xfId="0" applyNumberFormat="1" applyFont="1" applyFill="1" applyBorder="1" applyAlignment="1" applyProtection="1">
      <alignment/>
      <protection/>
    </xf>
    <xf numFmtId="193" fontId="10" fillId="33" borderId="58" xfId="0" applyNumberFormat="1" applyFont="1" applyFill="1" applyBorder="1" applyAlignment="1" applyProtection="1">
      <alignment/>
      <protection/>
    </xf>
    <xf numFmtId="193" fontId="10" fillId="33" borderId="59" xfId="0" applyNumberFormat="1" applyFont="1" applyFill="1" applyBorder="1" applyAlignment="1" applyProtection="1">
      <alignment/>
      <protection/>
    </xf>
    <xf numFmtId="193" fontId="9" fillId="33" borderId="60" xfId="0" applyNumberFormat="1" applyFont="1" applyFill="1" applyBorder="1" applyAlignment="1" applyProtection="1">
      <alignment/>
      <protection/>
    </xf>
    <xf numFmtId="193" fontId="9" fillId="33" borderId="61" xfId="0" applyNumberFormat="1" applyFont="1" applyFill="1" applyBorder="1" applyAlignment="1" applyProtection="1">
      <alignment horizontal="left"/>
      <protection/>
    </xf>
    <xf numFmtId="193" fontId="9" fillId="33" borderId="61" xfId="0" applyNumberFormat="1" applyFont="1" applyFill="1" applyBorder="1" applyAlignment="1" applyProtection="1">
      <alignment/>
      <protection/>
    </xf>
    <xf numFmtId="193" fontId="9" fillId="33" borderId="62" xfId="0" applyNumberFormat="1" applyFont="1" applyFill="1" applyBorder="1" applyAlignment="1" applyProtection="1">
      <alignment/>
      <protection/>
    </xf>
    <xf numFmtId="193" fontId="9" fillId="33" borderId="62" xfId="0" applyNumberFormat="1" applyFont="1" applyFill="1" applyBorder="1" applyAlignment="1" applyProtection="1">
      <alignment horizontal="center"/>
      <protection/>
    </xf>
    <xf numFmtId="193" fontId="10" fillId="33" borderId="27" xfId="0" applyNumberFormat="1" applyFont="1" applyFill="1" applyBorder="1" applyAlignment="1" applyProtection="1">
      <alignment/>
      <protection/>
    </xf>
    <xf numFmtId="193" fontId="10" fillId="33" borderId="0" xfId="0" applyNumberFormat="1" applyFont="1" applyFill="1" applyBorder="1" applyAlignment="1" applyProtection="1">
      <alignment/>
      <protection/>
    </xf>
    <xf numFmtId="193" fontId="9" fillId="33" borderId="27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>
      <alignment horizontal="center"/>
      <protection/>
    </xf>
    <xf numFmtId="193" fontId="9" fillId="33" borderId="0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 quotePrefix="1">
      <alignment horizontal="left"/>
      <protection/>
    </xf>
    <xf numFmtId="193" fontId="10" fillId="33" borderId="0" xfId="0" applyNumberFormat="1" applyFont="1" applyFill="1" applyBorder="1" applyAlignment="1" applyProtection="1">
      <alignment horizontal="left"/>
      <protection/>
    </xf>
    <xf numFmtId="193" fontId="9" fillId="33" borderId="0" xfId="0" applyNumberFormat="1" applyFont="1" applyFill="1" applyBorder="1" applyAlignment="1" applyProtection="1">
      <alignment horizontal="left"/>
      <protection/>
    </xf>
    <xf numFmtId="193" fontId="10" fillId="33" borderId="0" xfId="0" applyNumberFormat="1" applyFont="1" applyFill="1" applyBorder="1" applyAlignment="1" applyProtection="1" quotePrefix="1">
      <alignment horizontal="left"/>
      <protection/>
    </xf>
    <xf numFmtId="193" fontId="9" fillId="33" borderId="0" xfId="0" applyNumberFormat="1" applyFont="1" applyFill="1" applyBorder="1" applyAlignment="1" applyProtection="1" quotePrefix="1">
      <alignment horizontal="center"/>
      <protection/>
    </xf>
    <xf numFmtId="193" fontId="9" fillId="33" borderId="63" xfId="0" applyNumberFormat="1" applyFont="1" applyFill="1" applyBorder="1" applyAlignment="1" applyProtection="1">
      <alignment/>
      <protection/>
    </xf>
    <xf numFmtId="193" fontId="10" fillId="33" borderId="64" xfId="0" applyNumberFormat="1" applyFont="1" applyFill="1" applyBorder="1" applyAlignment="1" applyProtection="1">
      <alignment/>
      <protection/>
    </xf>
    <xf numFmtId="193" fontId="10" fillId="33" borderId="59" xfId="0" applyNumberFormat="1" applyFont="1" applyFill="1" applyBorder="1" applyAlignment="1" applyProtection="1">
      <alignment horizontal="left"/>
      <protection/>
    </xf>
    <xf numFmtId="193" fontId="10" fillId="33" borderId="65" xfId="0" applyNumberFormat="1" applyFont="1" applyFill="1" applyBorder="1" applyAlignment="1" applyProtection="1">
      <alignment/>
      <protection/>
    </xf>
    <xf numFmtId="193" fontId="9" fillId="33" borderId="26" xfId="0" applyNumberFormat="1" applyFont="1" applyFill="1" applyBorder="1" applyAlignment="1" applyProtection="1">
      <alignment/>
      <protection/>
    </xf>
    <xf numFmtId="193" fontId="9" fillId="33" borderId="11" xfId="0" applyNumberFormat="1" applyFont="1" applyFill="1" applyBorder="1" applyAlignment="1" applyProtection="1">
      <alignment horizontal="left"/>
      <protection/>
    </xf>
    <xf numFmtId="193" fontId="9" fillId="33" borderId="11" xfId="0" applyNumberFormat="1" applyFont="1" applyFill="1" applyBorder="1" applyAlignment="1" applyProtection="1">
      <alignment/>
      <protection/>
    </xf>
    <xf numFmtId="193" fontId="9" fillId="33" borderId="11" xfId="0" applyNumberFormat="1" applyFont="1" applyFill="1" applyBorder="1" applyAlignment="1" applyProtection="1">
      <alignment horizontal="center"/>
      <protection/>
    </xf>
    <xf numFmtId="193" fontId="9" fillId="33" borderId="12" xfId="0" applyNumberFormat="1" applyFont="1" applyFill="1" applyBorder="1" applyAlignment="1" applyProtection="1">
      <alignment/>
      <protection/>
    </xf>
    <xf numFmtId="3" fontId="9" fillId="33" borderId="27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Alignment="1" applyProtection="1">
      <alignment/>
      <protection/>
    </xf>
    <xf numFmtId="3" fontId="10" fillId="33" borderId="0" xfId="0" applyNumberFormat="1" applyFont="1" applyFill="1" applyBorder="1" applyAlignment="1" applyProtection="1" quotePrefix="1">
      <alignment horizontal="left"/>
      <protection/>
    </xf>
    <xf numFmtId="3" fontId="9" fillId="33" borderId="0" xfId="0" applyNumberFormat="1" applyFont="1" applyFill="1" applyBorder="1" applyAlignment="1" applyProtection="1">
      <alignment vertical="top" wrapText="1"/>
      <protection/>
    </xf>
    <xf numFmtId="3" fontId="9" fillId="33" borderId="13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/>
      <protection/>
    </xf>
    <xf numFmtId="193" fontId="9" fillId="33" borderId="13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>
      <alignment horizontal="center" vertical="top" wrapText="1"/>
      <protection/>
    </xf>
    <xf numFmtId="193" fontId="9" fillId="33" borderId="66" xfId="0" applyNumberFormat="1" applyFont="1" applyFill="1" applyBorder="1" applyAlignment="1" applyProtection="1">
      <alignment horizontal="center"/>
      <protection/>
    </xf>
    <xf numFmtId="193" fontId="9" fillId="33" borderId="61" xfId="0" applyNumberFormat="1" applyFont="1" applyFill="1" applyBorder="1" applyAlignment="1" applyProtection="1">
      <alignment horizontal="center"/>
      <protection/>
    </xf>
    <xf numFmtId="193" fontId="9" fillId="33" borderId="67" xfId="0" applyNumberFormat="1" applyFont="1" applyFill="1" applyBorder="1" applyAlignment="1" applyProtection="1">
      <alignment horizontal="center"/>
      <protection/>
    </xf>
    <xf numFmtId="193" fontId="10" fillId="33" borderId="13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Alignment="1" applyProtection="1">
      <alignment/>
      <protection/>
    </xf>
    <xf numFmtId="193" fontId="9" fillId="33" borderId="68" xfId="0" applyNumberFormat="1" applyFont="1" applyFill="1" applyBorder="1" applyAlignment="1" applyProtection="1">
      <alignment/>
      <protection/>
    </xf>
    <xf numFmtId="193" fontId="10" fillId="33" borderId="0" xfId="0" applyNumberFormat="1" applyFont="1" applyFill="1" applyAlignment="1" applyProtection="1">
      <alignment/>
      <protection/>
    </xf>
    <xf numFmtId="193" fontId="9" fillId="33" borderId="69" xfId="0" applyNumberFormat="1" applyFont="1" applyFill="1" applyBorder="1" applyAlignment="1" applyProtection="1">
      <alignment/>
      <protection/>
    </xf>
    <xf numFmtId="193" fontId="9" fillId="33" borderId="10" xfId="0" applyNumberFormat="1" applyFont="1" applyFill="1" applyBorder="1" applyAlignment="1" applyProtection="1">
      <alignment horizontal="left"/>
      <protection/>
    </xf>
    <xf numFmtId="193" fontId="9" fillId="33" borderId="10" xfId="0" applyNumberFormat="1" applyFont="1" applyFill="1" applyBorder="1" applyAlignment="1" applyProtection="1">
      <alignment/>
      <protection/>
    </xf>
    <xf numFmtId="193" fontId="9" fillId="33" borderId="10" xfId="0" applyNumberFormat="1" applyFont="1" applyFill="1" applyBorder="1" applyAlignment="1" applyProtection="1">
      <alignment horizontal="center"/>
      <protection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27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 quotePrefix="1">
      <alignment horizontal="left"/>
      <protection locked="0"/>
    </xf>
    <xf numFmtId="3" fontId="5" fillId="33" borderId="0" xfId="0" applyNumberFormat="1" applyFont="1" applyFill="1" applyBorder="1" applyAlignment="1" applyProtection="1">
      <alignment vertical="top" wrapText="1"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" vertical="top" wrapText="1"/>
      <protection locked="0"/>
    </xf>
    <xf numFmtId="3" fontId="5" fillId="33" borderId="61" xfId="0" applyNumberFormat="1" applyFont="1" applyFill="1" applyBorder="1" applyAlignment="1" applyProtection="1">
      <alignment horizontal="center"/>
      <protection locked="0"/>
    </xf>
    <xf numFmtId="3" fontId="5" fillId="33" borderId="70" xfId="0" applyNumberFormat="1" applyFont="1" applyFill="1" applyBorder="1" applyAlignment="1" applyProtection="1">
      <alignment horizontal="center"/>
      <protection locked="0"/>
    </xf>
    <xf numFmtId="3" fontId="4" fillId="33" borderId="31" xfId="0" applyNumberFormat="1" applyFont="1" applyFill="1" applyBorder="1" applyAlignment="1" applyProtection="1">
      <alignment/>
      <protection locked="0"/>
    </xf>
    <xf numFmtId="3" fontId="4" fillId="33" borderId="71" xfId="0" applyNumberFormat="1" applyFont="1" applyFill="1" applyBorder="1" applyAlignment="1" applyProtection="1">
      <alignment/>
      <protection locked="0"/>
    </xf>
    <xf numFmtId="3" fontId="8" fillId="33" borderId="0" xfId="0" applyNumberFormat="1" applyFont="1" applyFill="1" applyAlignment="1" applyProtection="1">
      <alignment/>
      <protection locked="0"/>
    </xf>
    <xf numFmtId="3" fontId="5" fillId="33" borderId="33" xfId="0" applyNumberFormat="1" applyFont="1" applyFill="1" applyBorder="1" applyAlignment="1" applyProtection="1">
      <alignment/>
      <protection locked="0"/>
    </xf>
    <xf numFmtId="3" fontId="5" fillId="33" borderId="72" xfId="0" applyNumberFormat="1" applyFont="1" applyFill="1" applyBorder="1" applyAlignment="1" applyProtection="1">
      <alignment/>
      <protection locked="0"/>
    </xf>
    <xf numFmtId="3" fontId="5" fillId="33" borderId="73" xfId="0" applyNumberFormat="1" applyFont="1" applyFill="1" applyBorder="1" applyAlignment="1" applyProtection="1">
      <alignment/>
      <protection locked="0"/>
    </xf>
    <xf numFmtId="3" fontId="5" fillId="33" borderId="74" xfId="0" applyNumberFormat="1" applyFont="1" applyFill="1" applyBorder="1" applyAlignment="1" applyProtection="1">
      <alignment/>
      <protection locked="0"/>
    </xf>
    <xf numFmtId="3" fontId="5" fillId="33" borderId="75" xfId="0" applyNumberFormat="1" applyFont="1" applyFill="1" applyBorder="1" applyAlignment="1" applyProtection="1">
      <alignment/>
      <protection locked="0"/>
    </xf>
    <xf numFmtId="3" fontId="5" fillId="33" borderId="37" xfId="0" applyNumberFormat="1" applyFont="1" applyFill="1" applyBorder="1" applyAlignment="1" applyProtection="1">
      <alignment/>
      <protection locked="0"/>
    </xf>
    <xf numFmtId="3" fontId="5" fillId="33" borderId="76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0" xfId="0" applyNumberFormat="1" applyFont="1" applyFill="1" applyAlignment="1" applyProtection="1">
      <alignment/>
      <protection/>
    </xf>
    <xf numFmtId="3" fontId="5" fillId="33" borderId="0" xfId="0" applyNumberFormat="1" applyFont="1" applyFill="1" applyAlignment="1" applyProtection="1">
      <alignment/>
      <protection/>
    </xf>
    <xf numFmtId="3" fontId="4" fillId="33" borderId="0" xfId="0" applyNumberFormat="1" applyFont="1" applyFill="1" applyAlignment="1" applyProtection="1">
      <alignment horizontal="right"/>
      <protection/>
    </xf>
    <xf numFmtId="3" fontId="7" fillId="33" borderId="0" xfId="0" applyNumberFormat="1" applyFont="1" applyFill="1" applyAlignment="1" applyProtection="1">
      <alignment/>
      <protection/>
    </xf>
    <xf numFmtId="3" fontId="5" fillId="33" borderId="26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2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4" fillId="33" borderId="13" xfId="0" applyNumberFormat="1" applyFont="1" applyFill="1" applyBorder="1" applyAlignment="1" applyProtection="1">
      <alignment/>
      <protection/>
    </xf>
    <xf numFmtId="3" fontId="5" fillId="33" borderId="68" xfId="0" applyNumberFormat="1" applyFont="1" applyFill="1" applyBorder="1" applyAlignment="1" applyProtection="1">
      <alignment/>
      <protection/>
    </xf>
    <xf numFmtId="3" fontId="5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5" fillId="33" borderId="60" xfId="0" applyNumberFormat="1" applyFont="1" applyFill="1" applyBorder="1" applyAlignment="1" applyProtection="1">
      <alignment/>
      <protection/>
    </xf>
    <xf numFmtId="3" fontId="5" fillId="33" borderId="61" xfId="0" applyNumberFormat="1" applyFont="1" applyFill="1" applyBorder="1" applyAlignment="1" applyProtection="1">
      <alignment/>
      <protection/>
    </xf>
    <xf numFmtId="3" fontId="4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left"/>
      <protection/>
    </xf>
    <xf numFmtId="3" fontId="4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center"/>
      <protection/>
    </xf>
    <xf numFmtId="3" fontId="4" fillId="33" borderId="27" xfId="0" applyNumberFormat="1" applyFont="1" applyFill="1" applyBorder="1" applyAlignment="1" applyProtection="1">
      <alignment horizontal="left"/>
      <protection/>
    </xf>
    <xf numFmtId="3" fontId="4" fillId="33" borderId="27" xfId="0" applyNumberFormat="1" applyFont="1" applyFill="1" applyBorder="1" applyAlignment="1" applyProtection="1" quotePrefix="1">
      <alignment horizontal="left"/>
      <protection/>
    </xf>
    <xf numFmtId="3" fontId="4" fillId="33" borderId="77" xfId="0" applyNumberFormat="1" applyFont="1" applyFill="1" applyBorder="1" applyAlignment="1" applyProtection="1">
      <alignment/>
      <protection/>
    </xf>
    <xf numFmtId="3" fontId="4" fillId="33" borderId="78" xfId="0" applyNumberFormat="1" applyFont="1" applyFill="1" applyBorder="1" applyAlignment="1" applyProtection="1" quotePrefix="1">
      <alignment horizontal="left"/>
      <protection/>
    </xf>
    <xf numFmtId="3" fontId="4" fillId="33" borderId="78" xfId="0" applyNumberFormat="1" applyFont="1" applyFill="1" applyBorder="1" applyAlignment="1" applyProtection="1">
      <alignment/>
      <protection/>
    </xf>
    <xf numFmtId="3" fontId="5" fillId="33" borderId="69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 horizontal="left"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79" xfId="0" applyNumberFormat="1" applyFont="1" applyFill="1" applyBorder="1" applyAlignment="1" applyProtection="1">
      <alignment horizontal="center"/>
      <protection/>
    </xf>
    <xf numFmtId="3" fontId="4" fillId="33" borderId="80" xfId="0" applyNumberFormat="1" applyFont="1" applyFill="1" applyBorder="1" applyAlignment="1" applyProtection="1">
      <alignment horizontal="center"/>
      <protection/>
    </xf>
    <xf numFmtId="3" fontId="5" fillId="33" borderId="81" xfId="0" applyNumberFormat="1" applyFont="1" applyFill="1" applyBorder="1" applyAlignment="1" applyProtection="1">
      <alignment horizontal="center"/>
      <protection/>
    </xf>
    <xf numFmtId="3" fontId="4" fillId="33" borderId="82" xfId="0" applyNumberFormat="1" applyFont="1" applyFill="1" applyBorder="1" applyAlignment="1" applyProtection="1">
      <alignment/>
      <protection/>
    </xf>
    <xf numFmtId="3" fontId="5" fillId="33" borderId="83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5" xfId="0" applyNumberFormat="1" applyFont="1" applyFill="1" applyBorder="1" applyAlignment="1" applyProtection="1">
      <alignment/>
      <protection/>
    </xf>
    <xf numFmtId="3" fontId="4" fillId="33" borderId="86" xfId="0" applyNumberFormat="1" applyFont="1" applyFill="1" applyBorder="1" applyAlignment="1" applyProtection="1">
      <alignment/>
      <protection/>
    </xf>
    <xf numFmtId="3" fontId="4" fillId="33" borderId="31" xfId="0" applyNumberFormat="1" applyFont="1" applyFill="1" applyBorder="1" applyAlignment="1" applyProtection="1">
      <alignment/>
      <protection/>
    </xf>
    <xf numFmtId="3" fontId="4" fillId="33" borderId="71" xfId="0" applyNumberFormat="1" applyFont="1" applyFill="1" applyBorder="1" applyAlignment="1" applyProtection="1">
      <alignment/>
      <protection/>
    </xf>
    <xf numFmtId="3" fontId="5" fillId="33" borderId="33" xfId="0" applyNumberFormat="1" applyFont="1" applyFill="1" applyBorder="1" applyAlignment="1" applyProtection="1">
      <alignment/>
      <protection/>
    </xf>
    <xf numFmtId="3" fontId="5" fillId="33" borderId="72" xfId="0" applyNumberFormat="1" applyFont="1" applyFill="1" applyBorder="1" applyAlignment="1" applyProtection="1">
      <alignment/>
      <protection/>
    </xf>
    <xf numFmtId="3" fontId="5" fillId="33" borderId="87" xfId="0" applyNumberFormat="1" applyFont="1" applyFill="1" applyBorder="1" applyAlignment="1" applyProtection="1">
      <alignment/>
      <protection/>
    </xf>
    <xf numFmtId="3" fontId="5" fillId="33" borderId="73" xfId="0" applyNumberFormat="1" applyFont="1" applyFill="1" applyBorder="1" applyAlignment="1" applyProtection="1">
      <alignment/>
      <protection/>
    </xf>
    <xf numFmtId="3" fontId="4" fillId="33" borderId="59" xfId="0" applyNumberFormat="1" applyFont="1" applyFill="1" applyBorder="1" applyAlignment="1" applyProtection="1">
      <alignment/>
      <protection/>
    </xf>
    <xf numFmtId="3" fontId="4" fillId="33" borderId="88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 horizontal="center" vertical="top" wrapText="1"/>
      <protection locked="0"/>
    </xf>
    <xf numFmtId="14" fontId="10" fillId="33" borderId="0" xfId="0" applyNumberFormat="1" applyFont="1" applyFill="1" applyBorder="1" applyAlignment="1" applyProtection="1">
      <alignment horizontal="center" vertical="top" wrapText="1"/>
      <protection/>
    </xf>
    <xf numFmtId="196" fontId="10" fillId="33" borderId="58" xfId="0" applyNumberFormat="1" applyFont="1" applyFill="1" applyBorder="1" applyAlignment="1" applyProtection="1">
      <alignment horizontal="center"/>
      <protection/>
    </xf>
    <xf numFmtId="49" fontId="5" fillId="33" borderId="89" xfId="0" applyNumberFormat="1" applyFont="1" applyFill="1" applyBorder="1" applyAlignment="1" applyProtection="1">
      <alignment horizontal="center"/>
      <protection/>
    </xf>
    <xf numFmtId="49" fontId="4" fillId="33" borderId="80" xfId="0" applyNumberFormat="1" applyFont="1" applyFill="1" applyBorder="1" applyAlignment="1" applyProtection="1">
      <alignment horizontal="center"/>
      <protection/>
    </xf>
    <xf numFmtId="49" fontId="5" fillId="33" borderId="90" xfId="0" applyNumberFormat="1" applyFont="1" applyFill="1" applyBorder="1" applyAlignment="1" applyProtection="1">
      <alignment horizontal="center"/>
      <protection/>
    </xf>
    <xf numFmtId="49" fontId="5" fillId="33" borderId="91" xfId="0" applyNumberFormat="1" applyFont="1" applyFill="1" applyBorder="1" applyAlignment="1" applyProtection="1">
      <alignment horizontal="center"/>
      <protection/>
    </xf>
    <xf numFmtId="49" fontId="5" fillId="33" borderId="92" xfId="0" applyNumberFormat="1" applyFont="1" applyFill="1" applyBorder="1" applyAlignment="1" applyProtection="1">
      <alignment horizontal="center"/>
      <protection/>
    </xf>
    <xf numFmtId="49" fontId="5" fillId="33" borderId="93" xfId="0" applyNumberFormat="1" applyFont="1" applyFill="1" applyBorder="1" applyAlignment="1" applyProtection="1">
      <alignment horizontal="center"/>
      <protection/>
    </xf>
    <xf numFmtId="49" fontId="5" fillId="33" borderId="94" xfId="0" applyNumberFormat="1" applyFont="1" applyFill="1" applyBorder="1" applyAlignment="1" applyProtection="1">
      <alignment horizontal="center"/>
      <protection/>
    </xf>
    <xf numFmtId="49" fontId="4" fillId="33" borderId="95" xfId="0" applyNumberFormat="1" applyFont="1" applyFill="1" applyBorder="1" applyAlignment="1" applyProtection="1">
      <alignment horizontal="center"/>
      <protection/>
    </xf>
    <xf numFmtId="49" fontId="10" fillId="33" borderId="30" xfId="0" applyNumberFormat="1" applyFont="1" applyFill="1" applyBorder="1" applyAlignment="1" applyProtection="1">
      <alignment horizontal="center"/>
      <protection/>
    </xf>
    <xf numFmtId="49" fontId="9" fillId="33" borderId="32" xfId="0" applyNumberFormat="1" applyFont="1" applyFill="1" applyBorder="1" applyAlignment="1" applyProtection="1">
      <alignment horizontal="center"/>
      <protection/>
    </xf>
    <xf numFmtId="49" fontId="10" fillId="33" borderId="34" xfId="0" applyNumberFormat="1" applyFont="1" applyFill="1" applyBorder="1" applyAlignment="1" applyProtection="1">
      <alignment horizontal="center"/>
      <protection/>
    </xf>
    <xf numFmtId="49" fontId="10" fillId="33" borderId="56" xfId="0" applyNumberFormat="1" applyFont="1" applyFill="1" applyBorder="1" applyAlignment="1" applyProtection="1">
      <alignment horizontal="center"/>
      <protection/>
    </xf>
    <xf numFmtId="49" fontId="9" fillId="33" borderId="38" xfId="0" applyNumberFormat="1" applyFont="1" applyFill="1" applyBorder="1" applyAlignment="1" applyProtection="1">
      <alignment horizontal="center"/>
      <protection/>
    </xf>
    <xf numFmtId="49" fontId="9" fillId="33" borderId="36" xfId="0" applyNumberFormat="1" applyFont="1" applyFill="1" applyBorder="1" applyAlignment="1" applyProtection="1">
      <alignment horizontal="center"/>
      <protection/>
    </xf>
    <xf numFmtId="49" fontId="9" fillId="33" borderId="40" xfId="0" applyNumberFormat="1" applyFont="1" applyFill="1" applyBorder="1" applyAlignment="1" applyProtection="1">
      <alignment horizontal="center"/>
      <protection/>
    </xf>
    <xf numFmtId="49" fontId="9" fillId="33" borderId="42" xfId="0" applyNumberFormat="1" applyFont="1" applyFill="1" applyBorder="1" applyAlignment="1" applyProtection="1">
      <alignment horizontal="center"/>
      <protection/>
    </xf>
    <xf numFmtId="49" fontId="9" fillId="33" borderId="44" xfId="0" applyNumberFormat="1" applyFont="1" applyFill="1" applyBorder="1" applyAlignment="1" applyProtection="1">
      <alignment horizontal="center"/>
      <protection/>
    </xf>
    <xf numFmtId="49" fontId="10" fillId="33" borderId="58" xfId="0" applyNumberFormat="1" applyFont="1" applyFill="1" applyBorder="1" applyAlignment="1" applyProtection="1">
      <alignment horizontal="center"/>
      <protection/>
    </xf>
    <xf numFmtId="49" fontId="9" fillId="33" borderId="30" xfId="0" applyNumberFormat="1" applyFont="1" applyFill="1" applyBorder="1" applyAlignment="1" applyProtection="1">
      <alignment horizontal="center"/>
      <protection/>
    </xf>
    <xf numFmtId="49" fontId="9" fillId="33" borderId="96" xfId="0" applyNumberFormat="1" applyFont="1" applyFill="1" applyBorder="1" applyAlignment="1" applyProtection="1">
      <alignment horizontal="center"/>
      <protection/>
    </xf>
    <xf numFmtId="49" fontId="9" fillId="33" borderId="97" xfId="0" applyNumberFormat="1" applyFont="1" applyFill="1" applyBorder="1" applyAlignment="1" applyProtection="1">
      <alignment horizontal="center"/>
      <protection/>
    </xf>
    <xf numFmtId="49" fontId="9" fillId="33" borderId="98" xfId="0" applyNumberFormat="1" applyFont="1" applyFill="1" applyBorder="1" applyAlignment="1" applyProtection="1">
      <alignment horizontal="center"/>
      <protection/>
    </xf>
    <xf numFmtId="49" fontId="9" fillId="33" borderId="99" xfId="0" applyNumberFormat="1" applyFont="1" applyFill="1" applyBorder="1" applyAlignment="1" applyProtection="1">
      <alignment horizontal="center"/>
      <protection/>
    </xf>
    <xf numFmtId="49" fontId="9" fillId="33" borderId="20" xfId="0" applyNumberFormat="1" applyFont="1" applyFill="1" applyBorder="1" applyAlignment="1" applyProtection="1">
      <alignment horizontal="center"/>
      <protection/>
    </xf>
    <xf numFmtId="49" fontId="9" fillId="33" borderId="29" xfId="0" applyNumberFormat="1" applyFont="1" applyFill="1" applyBorder="1" applyAlignment="1" applyProtection="1">
      <alignment horizontal="center"/>
      <protection/>
    </xf>
    <xf numFmtId="49" fontId="9" fillId="33" borderId="10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3" fontId="5" fillId="33" borderId="59" xfId="0" applyNumberFormat="1" applyFont="1" applyFill="1" applyBorder="1" applyAlignment="1" applyProtection="1">
      <alignment horizontal="left" wrapText="1"/>
      <protection/>
    </xf>
    <xf numFmtId="0" fontId="0" fillId="0" borderId="59" xfId="0" applyBorder="1" applyAlignment="1">
      <alignment horizontal="left" wrapText="1"/>
    </xf>
    <xf numFmtId="0" fontId="0" fillId="0" borderId="0" xfId="0" applyAlignment="1">
      <alignment horizontal="center" wrapText="1"/>
    </xf>
    <xf numFmtId="3" fontId="10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193" fontId="10" fillId="33" borderId="0" xfId="0" applyNumberFormat="1" applyFont="1" applyFill="1" applyBorder="1" applyAlignment="1" applyProtection="1">
      <alignment horizontal="center" wrapText="1"/>
      <protection/>
    </xf>
    <xf numFmtId="193" fontId="9" fillId="33" borderId="59" xfId="0" applyNumberFormat="1" applyFont="1" applyFill="1" applyBorder="1" applyAlignment="1" applyProtection="1">
      <alignment horizontal="left" wrapText="1"/>
      <protection/>
    </xf>
    <xf numFmtId="3" fontId="10" fillId="33" borderId="0" xfId="0" applyNumberFormat="1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zoomScale="75" zoomScaleNormal="75" zoomScalePageLayoutView="0" workbookViewId="0" topLeftCell="B37">
      <selection activeCell="J61" sqref="J61"/>
    </sheetView>
  </sheetViews>
  <sheetFormatPr defaultColWidth="9.140625" defaultRowHeight="12.75"/>
  <cols>
    <col min="1" max="1" width="3.57421875" style="168" customWidth="1"/>
    <col min="2" max="5" width="9.140625" style="145" customWidth="1"/>
    <col min="6" max="6" width="45.140625" style="145" customWidth="1"/>
    <col min="7" max="7" width="13.00390625" style="164" customWidth="1"/>
    <col min="8" max="9" width="22.00390625" style="145" customWidth="1"/>
    <col min="10" max="10" width="22.140625" style="145" customWidth="1"/>
    <col min="11" max="11" width="22.28125" style="145" customWidth="1"/>
    <col min="12" max="12" width="22.00390625" style="145" customWidth="1"/>
    <col min="13" max="13" width="20.7109375" style="145" customWidth="1"/>
    <col min="14" max="14" width="6.8515625" style="168" customWidth="1"/>
    <col min="15" max="15" width="9.140625" style="145" customWidth="1"/>
    <col min="16" max="16" width="13.00390625" style="145" bestFit="1" customWidth="1"/>
    <col min="17" max="16384" width="9.140625" style="145" customWidth="1"/>
  </cols>
  <sheetData>
    <row r="1" spans="1:14" s="168" customFormat="1" ht="16.5" thickBot="1">
      <c r="A1" s="165"/>
      <c r="B1" s="165"/>
      <c r="C1" s="165"/>
      <c r="D1" s="165"/>
      <c r="E1" s="165"/>
      <c r="F1" s="165"/>
      <c r="G1" s="166"/>
      <c r="H1" s="165"/>
      <c r="I1" s="165"/>
      <c r="J1" s="165"/>
      <c r="K1" s="165"/>
      <c r="L1" s="165"/>
      <c r="M1" s="165"/>
      <c r="N1" s="167"/>
    </row>
    <row r="2" spans="1:14" s="168" customFormat="1" ht="16.5" thickTop="1">
      <c r="A2" s="165"/>
      <c r="B2" s="169"/>
      <c r="C2" s="170"/>
      <c r="D2" s="170"/>
      <c r="E2" s="170"/>
      <c r="F2" s="170"/>
      <c r="G2" s="171"/>
      <c r="H2" s="170"/>
      <c r="I2" s="170"/>
      <c r="J2" s="170"/>
      <c r="K2" s="170"/>
      <c r="L2" s="170"/>
      <c r="M2" s="170"/>
      <c r="N2" s="172"/>
    </row>
    <row r="3" spans="1:14" ht="15.75" customHeight="1">
      <c r="A3" s="165"/>
      <c r="B3" s="146"/>
      <c r="C3" s="147"/>
      <c r="E3" s="148"/>
      <c r="F3" s="246" t="s">
        <v>229</v>
      </c>
      <c r="G3" s="246"/>
      <c r="H3" s="246"/>
      <c r="K3" s="149"/>
      <c r="M3" s="149"/>
      <c r="N3" s="174"/>
    </row>
    <row r="4" spans="1:14" s="168" customFormat="1" ht="15.75">
      <c r="A4" s="165"/>
      <c r="B4" s="177"/>
      <c r="C4" s="178"/>
      <c r="E4" s="187"/>
      <c r="F4" s="247" t="s">
        <v>226</v>
      </c>
      <c r="G4" s="247"/>
      <c r="H4" s="247"/>
      <c r="I4" s="178"/>
      <c r="J4" s="178"/>
      <c r="K4" s="178"/>
      <c r="L4" s="178"/>
      <c r="M4" s="178"/>
      <c r="N4" s="174"/>
    </row>
    <row r="5" spans="1:14" s="168" customFormat="1" ht="15.75">
      <c r="A5" s="165"/>
      <c r="B5" s="177"/>
      <c r="C5" s="178"/>
      <c r="D5" s="187"/>
      <c r="E5" s="179"/>
      <c r="F5" s="248" t="s">
        <v>228</v>
      </c>
      <c r="G5" s="248"/>
      <c r="H5" s="248"/>
      <c r="I5" s="178"/>
      <c r="J5" s="178"/>
      <c r="K5" s="178"/>
      <c r="L5" s="178"/>
      <c r="M5" s="178"/>
      <c r="N5" s="174"/>
    </row>
    <row r="6" spans="1:14" s="168" customFormat="1" ht="21.75" customHeight="1">
      <c r="A6" s="165"/>
      <c r="B6" s="177"/>
      <c r="C6" s="178"/>
      <c r="D6" s="178"/>
      <c r="E6" s="178"/>
      <c r="F6" s="178"/>
      <c r="G6" s="197"/>
      <c r="H6" s="249" t="s">
        <v>0</v>
      </c>
      <c r="I6" s="253"/>
      <c r="J6" s="253"/>
      <c r="K6" s="249" t="s">
        <v>1</v>
      </c>
      <c r="L6" s="250"/>
      <c r="M6" s="250"/>
      <c r="N6" s="174"/>
    </row>
    <row r="7" spans="1:14" ht="22.5" customHeight="1" thickBot="1">
      <c r="A7" s="165"/>
      <c r="B7" s="177"/>
      <c r="C7" s="251" t="s">
        <v>2</v>
      </c>
      <c r="D7" s="252"/>
      <c r="E7" s="252"/>
      <c r="F7" s="178"/>
      <c r="G7" s="150"/>
      <c r="H7" s="151"/>
      <c r="I7" s="217">
        <v>43100</v>
      </c>
      <c r="J7" s="151"/>
      <c r="K7" s="151"/>
      <c r="L7" s="217">
        <v>42735</v>
      </c>
      <c r="M7" s="151"/>
      <c r="N7" s="174"/>
    </row>
    <row r="8" spans="1:14" ht="16.5" thickTop="1">
      <c r="A8" s="165"/>
      <c r="B8" s="180"/>
      <c r="C8" s="181"/>
      <c r="D8" s="181"/>
      <c r="E8" s="181"/>
      <c r="F8" s="181"/>
      <c r="G8" s="199" t="s">
        <v>164</v>
      </c>
      <c r="H8" s="152" t="s">
        <v>155</v>
      </c>
      <c r="I8" s="153" t="s">
        <v>156</v>
      </c>
      <c r="J8" s="201" t="s">
        <v>98</v>
      </c>
      <c r="K8" s="152" t="s">
        <v>155</v>
      </c>
      <c r="L8" s="153" t="s">
        <v>156</v>
      </c>
      <c r="M8" s="201" t="s">
        <v>98</v>
      </c>
      <c r="N8" s="174"/>
    </row>
    <row r="9" spans="1:14" s="156" customFormat="1" ht="16.5" thickBot="1">
      <c r="A9" s="173"/>
      <c r="B9" s="182" t="s">
        <v>3</v>
      </c>
      <c r="C9" s="179" t="s">
        <v>4</v>
      </c>
      <c r="D9" s="179"/>
      <c r="E9" s="179"/>
      <c r="F9" s="179"/>
      <c r="G9" s="200"/>
      <c r="H9" s="208">
        <f>H10+H11+H12</f>
        <v>5493938</v>
      </c>
      <c r="I9" s="209">
        <f>I10+I11+I12</f>
        <v>7680667</v>
      </c>
      <c r="J9" s="202">
        <f aca="true" t="shared" si="0" ref="J9:J14">H9+I9</f>
        <v>13174605</v>
      </c>
      <c r="K9" s="208">
        <f>K10+K11+K12</f>
        <v>5600523</v>
      </c>
      <c r="L9" s="209">
        <f>L10+L11+L12</f>
        <v>6159945</v>
      </c>
      <c r="M9" s="202">
        <f aca="true" t="shared" si="1" ref="M9:M14">K9+L9</f>
        <v>11760468</v>
      </c>
      <c r="N9" s="175"/>
    </row>
    <row r="10" spans="1:21" ht="15.75">
      <c r="A10" s="165"/>
      <c r="B10" s="177"/>
      <c r="C10" s="183" t="s">
        <v>5</v>
      </c>
      <c r="D10" s="178" t="s">
        <v>6</v>
      </c>
      <c r="E10" s="178"/>
      <c r="F10" s="178"/>
      <c r="G10" s="220"/>
      <c r="H10" s="157">
        <v>5393938</v>
      </c>
      <c r="I10" s="158">
        <v>0</v>
      </c>
      <c r="J10" s="203">
        <f t="shared" si="0"/>
        <v>5393938</v>
      </c>
      <c r="K10" s="157">
        <v>5400523</v>
      </c>
      <c r="L10" s="158">
        <v>0</v>
      </c>
      <c r="M10" s="203">
        <f t="shared" si="1"/>
        <v>5400523</v>
      </c>
      <c r="N10" s="174"/>
      <c r="P10" s="156"/>
      <c r="Q10" s="156"/>
      <c r="R10" s="156"/>
      <c r="S10" s="156"/>
      <c r="T10" s="156"/>
      <c r="U10" s="156"/>
    </row>
    <row r="11" spans="1:21" ht="15.75">
      <c r="A11" s="165"/>
      <c r="B11" s="177"/>
      <c r="C11" s="183" t="s">
        <v>7</v>
      </c>
      <c r="D11" s="178" t="s">
        <v>8</v>
      </c>
      <c r="E11" s="178"/>
      <c r="F11" s="178"/>
      <c r="G11" s="220"/>
      <c r="H11" s="157">
        <v>0</v>
      </c>
      <c r="I11" s="158">
        <v>7679809</v>
      </c>
      <c r="J11" s="203">
        <f t="shared" si="0"/>
        <v>7679809</v>
      </c>
      <c r="K11" s="157">
        <v>0</v>
      </c>
      <c r="L11" s="158">
        <v>6159945</v>
      </c>
      <c r="M11" s="203">
        <f t="shared" si="1"/>
        <v>6159945</v>
      </c>
      <c r="N11" s="174"/>
      <c r="P11" s="156"/>
      <c r="Q11" s="156"/>
      <c r="R11" s="156"/>
      <c r="S11" s="156"/>
      <c r="T11" s="156"/>
      <c r="U11" s="156"/>
    </row>
    <row r="12" spans="1:21" ht="15.75">
      <c r="A12" s="165"/>
      <c r="B12" s="177"/>
      <c r="C12" s="183" t="s">
        <v>9</v>
      </c>
      <c r="D12" s="178" t="s">
        <v>10</v>
      </c>
      <c r="E12" s="178"/>
      <c r="F12" s="178"/>
      <c r="G12" s="220"/>
      <c r="H12" s="157">
        <v>100000</v>
      </c>
      <c r="I12" s="158">
        <v>858</v>
      </c>
      <c r="J12" s="203">
        <f t="shared" si="0"/>
        <v>100858</v>
      </c>
      <c r="K12" s="157">
        <v>200000</v>
      </c>
      <c r="L12" s="158">
        <v>0</v>
      </c>
      <c r="M12" s="203">
        <f t="shared" si="1"/>
        <v>200000</v>
      </c>
      <c r="N12" s="174"/>
      <c r="P12" s="156"/>
      <c r="Q12" s="156"/>
      <c r="R12" s="156"/>
      <c r="S12" s="156"/>
      <c r="T12" s="156"/>
      <c r="U12" s="156"/>
    </row>
    <row r="13" spans="1:14" s="156" customFormat="1" ht="16.5" thickBot="1">
      <c r="A13" s="173"/>
      <c r="B13" s="182" t="s">
        <v>11</v>
      </c>
      <c r="C13" s="184" t="s">
        <v>12</v>
      </c>
      <c r="D13" s="179"/>
      <c r="E13" s="179"/>
      <c r="F13" s="179"/>
      <c r="G13" s="221" t="s">
        <v>183</v>
      </c>
      <c r="H13" s="208">
        <f>H14+H15</f>
        <v>215455289</v>
      </c>
      <c r="I13" s="209">
        <f>I14+I15</f>
        <v>243598631</v>
      </c>
      <c r="J13" s="202">
        <f t="shared" si="0"/>
        <v>459053920</v>
      </c>
      <c r="K13" s="208">
        <f>K14+K15</f>
        <v>207336904</v>
      </c>
      <c r="L13" s="209">
        <f>L14+L15</f>
        <v>257443728</v>
      </c>
      <c r="M13" s="202">
        <f t="shared" si="1"/>
        <v>464780632</v>
      </c>
      <c r="N13" s="175"/>
    </row>
    <row r="14" spans="1:21" ht="15.75">
      <c r="A14" s="165"/>
      <c r="B14" s="177"/>
      <c r="C14" s="183" t="s">
        <v>5</v>
      </c>
      <c r="D14" s="185" t="s">
        <v>191</v>
      </c>
      <c r="E14" s="178"/>
      <c r="F14" s="178"/>
      <c r="G14" s="220"/>
      <c r="H14" s="157">
        <v>34653549</v>
      </c>
      <c r="I14" s="158">
        <v>175865338</v>
      </c>
      <c r="J14" s="203">
        <f t="shared" si="0"/>
        <v>210518887</v>
      </c>
      <c r="K14" s="157">
        <v>25956828</v>
      </c>
      <c r="L14" s="158">
        <v>203189485</v>
      </c>
      <c r="M14" s="203">
        <f t="shared" si="1"/>
        <v>229146313</v>
      </c>
      <c r="N14" s="174"/>
      <c r="P14" s="156"/>
      <c r="Q14" s="156"/>
      <c r="R14" s="156"/>
      <c r="S14" s="156"/>
      <c r="T14" s="156"/>
      <c r="U14" s="156"/>
    </row>
    <row r="15" spans="1:21" ht="15.75">
      <c r="A15" s="165"/>
      <c r="B15" s="177"/>
      <c r="C15" s="183" t="s">
        <v>7</v>
      </c>
      <c r="D15" s="178" t="s">
        <v>13</v>
      </c>
      <c r="E15" s="178"/>
      <c r="F15" s="178"/>
      <c r="G15" s="220"/>
      <c r="H15" s="213">
        <f>H16+H17+H18</f>
        <v>180801740</v>
      </c>
      <c r="I15" s="211">
        <f>I16+I17+I18</f>
        <v>67733293</v>
      </c>
      <c r="J15" s="203">
        <f>H15+I15</f>
        <v>248535033</v>
      </c>
      <c r="K15" s="213">
        <f>K16+K17+K18</f>
        <v>181380076</v>
      </c>
      <c r="L15" s="211">
        <f>L16+L17+L18</f>
        <v>54254243</v>
      </c>
      <c r="M15" s="203">
        <f>K15+L15</f>
        <v>235634319</v>
      </c>
      <c r="N15" s="174"/>
      <c r="P15" s="156"/>
      <c r="Q15" s="156"/>
      <c r="R15" s="156"/>
      <c r="S15" s="156"/>
      <c r="T15" s="156"/>
      <c r="U15" s="156"/>
    </row>
    <row r="16" spans="1:21" ht="15.75">
      <c r="A16" s="165"/>
      <c r="B16" s="177"/>
      <c r="C16" s="185"/>
      <c r="D16" s="178" t="s">
        <v>14</v>
      </c>
      <c r="E16" s="178"/>
      <c r="F16" s="178"/>
      <c r="G16" s="222"/>
      <c r="H16" s="159">
        <v>10449191</v>
      </c>
      <c r="I16" s="160">
        <v>6266</v>
      </c>
      <c r="J16" s="204">
        <f aca="true" t="shared" si="2" ref="J16:J58">H16+I16</f>
        <v>10455457</v>
      </c>
      <c r="K16" s="159">
        <v>52321697</v>
      </c>
      <c r="L16" s="160">
        <v>6257</v>
      </c>
      <c r="M16" s="204">
        <f aca="true" t="shared" si="3" ref="M16:M58">K16+L16</f>
        <v>52327954</v>
      </c>
      <c r="N16" s="174"/>
      <c r="P16" s="156"/>
      <c r="Q16" s="156"/>
      <c r="R16" s="156"/>
      <c r="S16" s="156"/>
      <c r="T16" s="156"/>
      <c r="U16" s="156"/>
    </row>
    <row r="17" spans="1:21" ht="15.75">
      <c r="A17" s="165"/>
      <c r="B17" s="177"/>
      <c r="C17" s="185"/>
      <c r="D17" s="178" t="s">
        <v>192</v>
      </c>
      <c r="E17" s="178"/>
      <c r="F17" s="178"/>
      <c r="G17" s="222"/>
      <c r="H17" s="159">
        <v>170352549</v>
      </c>
      <c r="I17" s="160">
        <v>67727027</v>
      </c>
      <c r="J17" s="204">
        <f t="shared" si="2"/>
        <v>238079576</v>
      </c>
      <c r="K17" s="159">
        <v>129058379</v>
      </c>
      <c r="L17" s="160">
        <v>54247986</v>
      </c>
      <c r="M17" s="205">
        <f t="shared" si="3"/>
        <v>183306365</v>
      </c>
      <c r="N17" s="174"/>
      <c r="P17" s="156"/>
      <c r="Q17" s="156"/>
      <c r="R17" s="156"/>
      <c r="S17" s="156"/>
      <c r="T17" s="156"/>
      <c r="U17" s="156"/>
    </row>
    <row r="18" spans="1:21" ht="15.75">
      <c r="A18" s="165"/>
      <c r="B18" s="177"/>
      <c r="C18" s="185"/>
      <c r="D18" s="178" t="s">
        <v>217</v>
      </c>
      <c r="E18" s="178"/>
      <c r="F18" s="178"/>
      <c r="G18" s="223"/>
      <c r="H18" s="159">
        <v>0</v>
      </c>
      <c r="I18" s="160">
        <v>0</v>
      </c>
      <c r="J18" s="204">
        <f t="shared" si="2"/>
        <v>0</v>
      </c>
      <c r="K18" s="159">
        <v>0</v>
      </c>
      <c r="L18" s="160">
        <v>0</v>
      </c>
      <c r="M18" s="204">
        <f t="shared" si="3"/>
        <v>0</v>
      </c>
      <c r="N18" s="174"/>
      <c r="P18" s="156"/>
      <c r="Q18" s="156"/>
      <c r="R18" s="156"/>
      <c r="S18" s="156"/>
      <c r="T18" s="156"/>
      <c r="U18" s="156"/>
    </row>
    <row r="19" spans="1:14" s="156" customFormat="1" ht="16.5" thickBot="1">
      <c r="A19" s="173"/>
      <c r="B19" s="182" t="s">
        <v>15</v>
      </c>
      <c r="C19" s="184" t="s">
        <v>193</v>
      </c>
      <c r="D19" s="179"/>
      <c r="E19" s="179"/>
      <c r="F19" s="179"/>
      <c r="G19" s="221" t="s">
        <v>185</v>
      </c>
      <c r="H19" s="208">
        <f>H20+H21+H22+H23</f>
        <v>75869900</v>
      </c>
      <c r="I19" s="209">
        <f>I20+I21+I22+I23</f>
        <v>47505853</v>
      </c>
      <c r="J19" s="202">
        <f t="shared" si="2"/>
        <v>123375753</v>
      </c>
      <c r="K19" s="208">
        <f>K20+K21+K22+K23</f>
        <v>74461059</v>
      </c>
      <c r="L19" s="209">
        <f>L20+L21+L22+L23</f>
        <v>3682590</v>
      </c>
      <c r="M19" s="202">
        <f t="shared" si="3"/>
        <v>78143649</v>
      </c>
      <c r="N19" s="175"/>
    </row>
    <row r="20" spans="1:21" ht="15.75">
      <c r="A20" s="165"/>
      <c r="B20" s="177"/>
      <c r="C20" s="183" t="s">
        <v>5</v>
      </c>
      <c r="D20" s="178" t="s">
        <v>18</v>
      </c>
      <c r="E20" s="178"/>
      <c r="F20" s="178"/>
      <c r="G20" s="220"/>
      <c r="H20" s="157">
        <v>0</v>
      </c>
      <c r="I20" s="158">
        <v>0</v>
      </c>
      <c r="J20" s="203">
        <f t="shared" si="2"/>
        <v>0</v>
      </c>
      <c r="K20" s="157">
        <v>0</v>
      </c>
      <c r="L20" s="158">
        <v>0</v>
      </c>
      <c r="M20" s="203">
        <f t="shared" si="3"/>
        <v>0</v>
      </c>
      <c r="N20" s="174"/>
      <c r="P20" s="156"/>
      <c r="Q20" s="156"/>
      <c r="R20" s="156"/>
      <c r="S20" s="156"/>
      <c r="T20" s="156"/>
      <c r="U20" s="156"/>
    </row>
    <row r="21" spans="1:21" ht="15.75">
      <c r="A21" s="165"/>
      <c r="B21" s="177"/>
      <c r="C21" s="183" t="s">
        <v>7</v>
      </c>
      <c r="D21" s="178" t="s">
        <v>19</v>
      </c>
      <c r="E21" s="178"/>
      <c r="F21" s="178"/>
      <c r="G21" s="220"/>
      <c r="H21" s="157">
        <v>0</v>
      </c>
      <c r="I21" s="158">
        <v>0</v>
      </c>
      <c r="J21" s="203">
        <f t="shared" si="2"/>
        <v>0</v>
      </c>
      <c r="K21" s="157">
        <v>0</v>
      </c>
      <c r="L21" s="158">
        <v>0</v>
      </c>
      <c r="M21" s="203">
        <f t="shared" si="3"/>
        <v>0</v>
      </c>
      <c r="N21" s="174"/>
      <c r="P21" s="156"/>
      <c r="Q21" s="156"/>
      <c r="R21" s="156"/>
      <c r="S21" s="156"/>
      <c r="T21" s="156"/>
      <c r="U21" s="156"/>
    </row>
    <row r="22" spans="1:21" ht="15.75">
      <c r="A22" s="165"/>
      <c r="B22" s="177"/>
      <c r="C22" s="183" t="s">
        <v>9</v>
      </c>
      <c r="D22" s="178" t="s">
        <v>20</v>
      </c>
      <c r="E22" s="178"/>
      <c r="F22" s="178"/>
      <c r="G22" s="220"/>
      <c r="H22" s="157">
        <v>0</v>
      </c>
      <c r="I22" s="158">
        <v>0</v>
      </c>
      <c r="J22" s="203">
        <f t="shared" si="2"/>
        <v>0</v>
      </c>
      <c r="K22" s="157">
        <v>0</v>
      </c>
      <c r="L22" s="158">
        <v>0</v>
      </c>
      <c r="M22" s="203">
        <f t="shared" si="3"/>
        <v>0</v>
      </c>
      <c r="N22" s="174"/>
      <c r="P22" s="156"/>
      <c r="Q22" s="156"/>
      <c r="R22" s="156"/>
      <c r="S22" s="156"/>
      <c r="T22" s="156"/>
      <c r="U22" s="156"/>
    </row>
    <row r="23" spans="1:21" ht="15.75">
      <c r="A23" s="165"/>
      <c r="B23" s="177"/>
      <c r="C23" s="183" t="s">
        <v>21</v>
      </c>
      <c r="D23" s="186" t="s">
        <v>22</v>
      </c>
      <c r="E23" s="178"/>
      <c r="F23" s="178"/>
      <c r="G23" s="220"/>
      <c r="H23" s="157">
        <v>75869900</v>
      </c>
      <c r="I23" s="158">
        <v>47505853</v>
      </c>
      <c r="J23" s="203">
        <f t="shared" si="2"/>
        <v>123375753</v>
      </c>
      <c r="K23" s="157">
        <v>74461059</v>
      </c>
      <c r="L23" s="158">
        <v>3682590</v>
      </c>
      <c r="M23" s="203">
        <f t="shared" si="3"/>
        <v>78143649</v>
      </c>
      <c r="N23" s="174"/>
      <c r="P23" s="156"/>
      <c r="Q23" s="156"/>
      <c r="R23" s="156"/>
      <c r="S23" s="156"/>
      <c r="T23" s="156"/>
      <c r="U23" s="156"/>
    </row>
    <row r="24" spans="1:14" s="156" customFormat="1" ht="16.5" thickBot="1">
      <c r="A24" s="173"/>
      <c r="B24" s="182" t="s">
        <v>16</v>
      </c>
      <c r="C24" s="187" t="s">
        <v>194</v>
      </c>
      <c r="D24" s="179"/>
      <c r="E24" s="179"/>
      <c r="F24" s="179"/>
      <c r="G24" s="221" t="s">
        <v>187</v>
      </c>
      <c r="H24" s="208">
        <f>H25+H26</f>
        <v>521199648</v>
      </c>
      <c r="I24" s="209">
        <f>I25+I26</f>
        <v>971945441</v>
      </c>
      <c r="J24" s="202">
        <f t="shared" si="2"/>
        <v>1493145089</v>
      </c>
      <c r="K24" s="208">
        <f>K25+K26</f>
        <v>486832744</v>
      </c>
      <c r="L24" s="209">
        <f>L25+L26</f>
        <v>740884790</v>
      </c>
      <c r="M24" s="202">
        <f t="shared" si="3"/>
        <v>1227717534</v>
      </c>
      <c r="N24" s="175"/>
    </row>
    <row r="25" spans="1:21" ht="15.75">
      <c r="A25" s="165"/>
      <c r="B25" s="177"/>
      <c r="C25" s="183" t="s">
        <v>5</v>
      </c>
      <c r="D25" s="178" t="s">
        <v>24</v>
      </c>
      <c r="E25" s="178"/>
      <c r="F25" s="178"/>
      <c r="G25" s="220"/>
      <c r="H25" s="157">
        <v>198306725</v>
      </c>
      <c r="I25" s="158">
        <v>393412327</v>
      </c>
      <c r="J25" s="203">
        <f t="shared" si="2"/>
        <v>591719052</v>
      </c>
      <c r="K25" s="157">
        <v>187984894</v>
      </c>
      <c r="L25" s="158">
        <v>296197625</v>
      </c>
      <c r="M25" s="203">
        <f t="shared" si="3"/>
        <v>484182519</v>
      </c>
      <c r="N25" s="174"/>
      <c r="P25" s="156"/>
      <c r="Q25" s="156"/>
      <c r="R25" s="156"/>
      <c r="S25" s="156"/>
      <c r="T25" s="156"/>
      <c r="U25" s="156"/>
    </row>
    <row r="26" spans="1:21" ht="15.75">
      <c r="A26" s="165"/>
      <c r="B26" s="177"/>
      <c r="C26" s="183" t="s">
        <v>7</v>
      </c>
      <c r="D26" s="178" t="s">
        <v>25</v>
      </c>
      <c r="E26" s="178"/>
      <c r="F26" s="178"/>
      <c r="G26" s="220"/>
      <c r="H26" s="157">
        <v>322892923</v>
      </c>
      <c r="I26" s="158">
        <v>578533114</v>
      </c>
      <c r="J26" s="203">
        <f t="shared" si="2"/>
        <v>901426037</v>
      </c>
      <c r="K26" s="157">
        <v>298847850</v>
      </c>
      <c r="L26" s="158">
        <v>444687165</v>
      </c>
      <c r="M26" s="203">
        <f t="shared" si="3"/>
        <v>743535015</v>
      </c>
      <c r="N26" s="174"/>
      <c r="P26" s="156"/>
      <c r="Q26" s="156"/>
      <c r="R26" s="156"/>
      <c r="S26" s="156"/>
      <c r="T26" s="156"/>
      <c r="U26" s="156"/>
    </row>
    <row r="27" spans="1:14" s="156" customFormat="1" ht="16.5" thickBot="1">
      <c r="A27" s="173"/>
      <c r="B27" s="182" t="s">
        <v>17</v>
      </c>
      <c r="C27" s="187" t="s">
        <v>196</v>
      </c>
      <c r="D27" s="179"/>
      <c r="E27" s="179"/>
      <c r="F27" s="179"/>
      <c r="G27" s="221" t="s">
        <v>189</v>
      </c>
      <c r="H27" s="208">
        <f>H28+H31+H34</f>
        <v>22228145</v>
      </c>
      <c r="I27" s="209">
        <f>I28+I31+I34</f>
        <v>2534183</v>
      </c>
      <c r="J27" s="202">
        <f t="shared" si="2"/>
        <v>24762328</v>
      </c>
      <c r="K27" s="208">
        <f>K28+K31+K34</f>
        <v>27211191</v>
      </c>
      <c r="L27" s="209">
        <f>L28+L31+L34</f>
        <v>19369062</v>
      </c>
      <c r="M27" s="202">
        <f t="shared" si="3"/>
        <v>46580253</v>
      </c>
      <c r="N27" s="175"/>
    </row>
    <row r="28" spans="1:21" ht="15.75">
      <c r="A28" s="165"/>
      <c r="B28" s="177"/>
      <c r="C28" s="183" t="s">
        <v>5</v>
      </c>
      <c r="D28" s="186" t="s">
        <v>157</v>
      </c>
      <c r="E28" s="178"/>
      <c r="F28" s="178"/>
      <c r="G28" s="220"/>
      <c r="H28" s="210">
        <f>H29+H30</f>
        <v>2663984</v>
      </c>
      <c r="I28" s="211">
        <f>I29+I30</f>
        <v>0</v>
      </c>
      <c r="J28" s="203">
        <f t="shared" si="2"/>
        <v>2663984</v>
      </c>
      <c r="K28" s="210">
        <f>K29+K30</f>
        <v>3658284</v>
      </c>
      <c r="L28" s="211">
        <f>L29+L30</f>
        <v>233281</v>
      </c>
      <c r="M28" s="203">
        <f t="shared" si="3"/>
        <v>3891565</v>
      </c>
      <c r="N28" s="174"/>
      <c r="P28" s="156"/>
      <c r="Q28" s="156"/>
      <c r="R28" s="156"/>
      <c r="S28" s="156"/>
      <c r="T28" s="156"/>
      <c r="U28" s="156"/>
    </row>
    <row r="29" spans="1:21" ht="15.75">
      <c r="A29" s="165"/>
      <c r="B29" s="177"/>
      <c r="C29" s="183"/>
      <c r="D29" s="186" t="s">
        <v>27</v>
      </c>
      <c r="E29" s="178"/>
      <c r="F29" s="178"/>
      <c r="G29" s="224"/>
      <c r="H29" s="147">
        <v>2983946</v>
      </c>
      <c r="I29" s="161">
        <v>1384397</v>
      </c>
      <c r="J29" s="203">
        <f t="shared" si="2"/>
        <v>4368343</v>
      </c>
      <c r="K29" s="147">
        <v>3906300</v>
      </c>
      <c r="L29" s="161">
        <v>257587</v>
      </c>
      <c r="M29" s="203">
        <f t="shared" si="3"/>
        <v>4163887</v>
      </c>
      <c r="N29" s="174"/>
      <c r="P29" s="156"/>
      <c r="Q29" s="156"/>
      <c r="R29" s="156"/>
      <c r="S29" s="156"/>
      <c r="T29" s="156"/>
      <c r="U29" s="156"/>
    </row>
    <row r="30" spans="1:21" ht="15.75">
      <c r="A30" s="165"/>
      <c r="B30" s="177"/>
      <c r="C30" s="183"/>
      <c r="D30" s="186" t="s">
        <v>28</v>
      </c>
      <c r="E30" s="178"/>
      <c r="F30" s="178"/>
      <c r="G30" s="225"/>
      <c r="H30" s="162">
        <v>-319962</v>
      </c>
      <c r="I30" s="163">
        <v>-1384397</v>
      </c>
      <c r="J30" s="203">
        <f t="shared" si="2"/>
        <v>-1704359</v>
      </c>
      <c r="K30" s="162">
        <v>-248016</v>
      </c>
      <c r="L30" s="163">
        <v>-24306</v>
      </c>
      <c r="M30" s="203">
        <f t="shared" si="3"/>
        <v>-272322</v>
      </c>
      <c r="N30" s="174"/>
      <c r="P30" s="156"/>
      <c r="Q30" s="156"/>
      <c r="R30" s="156"/>
      <c r="S30" s="156"/>
      <c r="T30" s="156"/>
      <c r="U30" s="156"/>
    </row>
    <row r="31" spans="1:21" ht="15.75">
      <c r="A31" s="165"/>
      <c r="B31" s="177"/>
      <c r="C31" s="183" t="s">
        <v>7</v>
      </c>
      <c r="D31" s="186" t="s">
        <v>29</v>
      </c>
      <c r="E31" s="178"/>
      <c r="F31" s="178"/>
      <c r="G31" s="226"/>
      <c r="H31" s="212">
        <f>H32+H33</f>
        <v>506653</v>
      </c>
      <c r="I31" s="211">
        <f>I32+I33</f>
        <v>0</v>
      </c>
      <c r="J31" s="203">
        <f t="shared" si="2"/>
        <v>506653</v>
      </c>
      <c r="K31" s="212">
        <f>K32+K33</f>
        <v>1340915</v>
      </c>
      <c r="L31" s="211">
        <f>L32+L33</f>
        <v>676480</v>
      </c>
      <c r="M31" s="203">
        <f t="shared" si="3"/>
        <v>2017395</v>
      </c>
      <c r="N31" s="174"/>
      <c r="P31" s="156"/>
      <c r="Q31" s="156"/>
      <c r="R31" s="156"/>
      <c r="S31" s="156"/>
      <c r="T31" s="156"/>
      <c r="U31" s="156"/>
    </row>
    <row r="32" spans="1:21" ht="15.75">
      <c r="A32" s="165"/>
      <c r="B32" s="177"/>
      <c r="C32" s="183"/>
      <c r="D32" s="186" t="s">
        <v>27</v>
      </c>
      <c r="E32" s="178"/>
      <c r="F32" s="178"/>
      <c r="G32" s="224"/>
      <c r="H32" s="147">
        <v>683426</v>
      </c>
      <c r="I32" s="161">
        <v>740270</v>
      </c>
      <c r="J32" s="203">
        <f t="shared" si="2"/>
        <v>1423696</v>
      </c>
      <c r="K32" s="147">
        <v>1774937</v>
      </c>
      <c r="L32" s="161">
        <v>836435</v>
      </c>
      <c r="M32" s="203">
        <f t="shared" si="3"/>
        <v>2611372</v>
      </c>
      <c r="N32" s="174"/>
      <c r="P32" s="156"/>
      <c r="Q32" s="156"/>
      <c r="R32" s="156"/>
      <c r="S32" s="156"/>
      <c r="T32" s="156"/>
      <c r="U32" s="156"/>
    </row>
    <row r="33" spans="1:21" ht="15.75">
      <c r="A33" s="165"/>
      <c r="B33" s="177"/>
      <c r="C33" s="183"/>
      <c r="D33" s="186" t="s">
        <v>28</v>
      </c>
      <c r="E33" s="178"/>
      <c r="F33" s="178"/>
      <c r="G33" s="225"/>
      <c r="H33" s="162">
        <v>-176773</v>
      </c>
      <c r="I33" s="163">
        <v>-740270</v>
      </c>
      <c r="J33" s="203">
        <f t="shared" si="2"/>
        <v>-917043</v>
      </c>
      <c r="K33" s="162">
        <v>-434022</v>
      </c>
      <c r="L33" s="163">
        <v>-159955</v>
      </c>
      <c r="M33" s="203">
        <f t="shared" si="3"/>
        <v>-593977</v>
      </c>
      <c r="N33" s="174"/>
      <c r="P33" s="156"/>
      <c r="Q33" s="156"/>
      <c r="R33" s="156"/>
      <c r="S33" s="156"/>
      <c r="T33" s="156"/>
      <c r="U33" s="156"/>
    </row>
    <row r="34" spans="1:21" ht="15.75">
      <c r="A34" s="165"/>
      <c r="B34" s="177"/>
      <c r="C34" s="188" t="s">
        <v>9</v>
      </c>
      <c r="D34" s="186" t="s">
        <v>30</v>
      </c>
      <c r="E34" s="178"/>
      <c r="F34" s="178"/>
      <c r="G34" s="220"/>
      <c r="H34" s="210">
        <f>H35+H36</f>
        <v>19057508</v>
      </c>
      <c r="I34" s="211">
        <f>I35+I36</f>
        <v>2534183</v>
      </c>
      <c r="J34" s="203">
        <f t="shared" si="2"/>
        <v>21591691</v>
      </c>
      <c r="K34" s="210">
        <f>K35+K36</f>
        <v>22211992</v>
      </c>
      <c r="L34" s="211">
        <f>L35+L36</f>
        <v>18459301</v>
      </c>
      <c r="M34" s="203">
        <f t="shared" si="3"/>
        <v>40671293</v>
      </c>
      <c r="N34" s="174"/>
      <c r="P34" s="156"/>
      <c r="Q34" s="156"/>
      <c r="R34" s="156"/>
      <c r="S34" s="156"/>
      <c r="T34" s="156"/>
      <c r="U34" s="156"/>
    </row>
    <row r="35" spans="1:21" ht="15.75">
      <c r="A35" s="165"/>
      <c r="B35" s="177"/>
      <c r="C35" s="183"/>
      <c r="D35" s="186" t="s">
        <v>27</v>
      </c>
      <c r="E35" s="178"/>
      <c r="F35" s="178"/>
      <c r="G35" s="224"/>
      <c r="H35" s="147">
        <v>48895130</v>
      </c>
      <c r="I35" s="161">
        <v>39647008</v>
      </c>
      <c r="J35" s="203">
        <f t="shared" si="2"/>
        <v>88542138</v>
      </c>
      <c r="K35" s="147">
        <v>49073718</v>
      </c>
      <c r="L35" s="161">
        <v>48437749</v>
      </c>
      <c r="M35" s="203">
        <f t="shared" si="3"/>
        <v>97511467</v>
      </c>
      <c r="N35" s="174"/>
      <c r="P35" s="156"/>
      <c r="Q35" s="156"/>
      <c r="R35" s="156"/>
      <c r="S35" s="156"/>
      <c r="T35" s="156"/>
      <c r="U35" s="156"/>
    </row>
    <row r="36" spans="1:21" ht="15.75">
      <c r="A36" s="165"/>
      <c r="B36" s="177"/>
      <c r="C36" s="183"/>
      <c r="D36" s="178" t="s">
        <v>31</v>
      </c>
      <c r="E36" s="178"/>
      <c r="F36" s="178"/>
      <c r="G36" s="225"/>
      <c r="H36" s="162">
        <v>-29837622</v>
      </c>
      <c r="I36" s="163">
        <v>-37112825</v>
      </c>
      <c r="J36" s="203">
        <f t="shared" si="2"/>
        <v>-66950447</v>
      </c>
      <c r="K36" s="162">
        <v>-26861726</v>
      </c>
      <c r="L36" s="163">
        <v>-29978448</v>
      </c>
      <c r="M36" s="203">
        <f t="shared" si="3"/>
        <v>-56840174</v>
      </c>
      <c r="N36" s="174"/>
      <c r="P36" s="156"/>
      <c r="Q36" s="156"/>
      <c r="R36" s="156"/>
      <c r="S36" s="156"/>
      <c r="T36" s="156"/>
      <c r="U36" s="156"/>
    </row>
    <row r="37" spans="1:14" s="156" customFormat="1" ht="16.5" thickBot="1">
      <c r="A37" s="173"/>
      <c r="B37" s="182" t="s">
        <v>23</v>
      </c>
      <c r="C37" s="184" t="s">
        <v>33</v>
      </c>
      <c r="D37" s="179"/>
      <c r="E37" s="179"/>
      <c r="F37" s="179"/>
      <c r="G37" s="221"/>
      <c r="H37" s="208">
        <f>H38+H39+H40</f>
        <v>8705842</v>
      </c>
      <c r="I37" s="209">
        <f>I38+I39+I40</f>
        <v>10470366</v>
      </c>
      <c r="J37" s="202">
        <f t="shared" si="2"/>
        <v>19176208</v>
      </c>
      <c r="K37" s="208">
        <f>K38+K39+K40</f>
        <v>6393962</v>
      </c>
      <c r="L37" s="209">
        <f>L38+L39+L40</f>
        <v>5172817</v>
      </c>
      <c r="M37" s="202">
        <f t="shared" si="3"/>
        <v>11566779</v>
      </c>
      <c r="N37" s="175"/>
    </row>
    <row r="38" spans="1:21" ht="15.75">
      <c r="A38" s="165"/>
      <c r="B38" s="177"/>
      <c r="C38" s="183" t="s">
        <v>5</v>
      </c>
      <c r="D38" s="178" t="s">
        <v>34</v>
      </c>
      <c r="E38" s="178"/>
      <c r="F38" s="178"/>
      <c r="G38" s="220"/>
      <c r="H38" s="157">
        <v>3895707</v>
      </c>
      <c r="I38" s="158">
        <v>10223525</v>
      </c>
      <c r="J38" s="203">
        <f t="shared" si="2"/>
        <v>14119232</v>
      </c>
      <c r="K38" s="157">
        <v>3879866</v>
      </c>
      <c r="L38" s="158">
        <v>5126884</v>
      </c>
      <c r="M38" s="203">
        <f t="shared" si="3"/>
        <v>9006750</v>
      </c>
      <c r="N38" s="174"/>
      <c r="P38" s="156"/>
      <c r="Q38" s="156"/>
      <c r="R38" s="156"/>
      <c r="S38" s="156"/>
      <c r="T38" s="156"/>
      <c r="U38" s="156"/>
    </row>
    <row r="39" spans="1:21" ht="15.75">
      <c r="A39" s="165"/>
      <c r="B39" s="177"/>
      <c r="C39" s="183" t="s">
        <v>7</v>
      </c>
      <c r="D39" s="178" t="s">
        <v>35</v>
      </c>
      <c r="E39" s="178"/>
      <c r="F39" s="178"/>
      <c r="G39" s="220"/>
      <c r="H39" s="157">
        <v>2059977</v>
      </c>
      <c r="I39" s="158">
        <v>200932</v>
      </c>
      <c r="J39" s="203">
        <f t="shared" si="2"/>
        <v>2260909</v>
      </c>
      <c r="K39" s="157">
        <v>1701253</v>
      </c>
      <c r="L39" s="158">
        <v>34832</v>
      </c>
      <c r="M39" s="203">
        <f t="shared" si="3"/>
        <v>1736085</v>
      </c>
      <c r="N39" s="174"/>
      <c r="P39" s="156"/>
      <c r="Q39" s="156"/>
      <c r="R39" s="156"/>
      <c r="S39" s="156"/>
      <c r="T39" s="156"/>
      <c r="U39" s="156"/>
    </row>
    <row r="40" spans="1:21" ht="15.75">
      <c r="A40" s="165"/>
      <c r="B40" s="177"/>
      <c r="C40" s="183" t="s">
        <v>9</v>
      </c>
      <c r="D40" s="178" t="s">
        <v>10</v>
      </c>
      <c r="E40" s="178"/>
      <c r="F40" s="178"/>
      <c r="G40" s="220"/>
      <c r="H40" s="157">
        <v>2750158</v>
      </c>
      <c r="I40" s="158">
        <v>45909</v>
      </c>
      <c r="J40" s="203">
        <f t="shared" si="2"/>
        <v>2796067</v>
      </c>
      <c r="K40" s="157">
        <v>812843</v>
      </c>
      <c r="L40" s="158">
        <v>11101</v>
      </c>
      <c r="M40" s="203">
        <f t="shared" si="3"/>
        <v>823944</v>
      </c>
      <c r="N40" s="174"/>
      <c r="P40" s="156"/>
      <c r="Q40" s="156"/>
      <c r="R40" s="156"/>
      <c r="S40" s="156"/>
      <c r="T40" s="156"/>
      <c r="U40" s="156"/>
    </row>
    <row r="41" spans="1:14" s="156" customFormat="1" ht="16.5" thickBot="1">
      <c r="A41" s="173"/>
      <c r="B41" s="182" t="s">
        <v>26</v>
      </c>
      <c r="C41" s="184" t="s">
        <v>145</v>
      </c>
      <c r="D41" s="179"/>
      <c r="E41" s="179"/>
      <c r="F41" s="179"/>
      <c r="G41" s="221"/>
      <c r="H41" s="208">
        <f>H42+H43</f>
        <v>0</v>
      </c>
      <c r="I41" s="209">
        <f>I42+I43</f>
        <v>0</v>
      </c>
      <c r="J41" s="202">
        <f t="shared" si="2"/>
        <v>0</v>
      </c>
      <c r="K41" s="208">
        <f>K42+K43</f>
        <v>0</v>
      </c>
      <c r="L41" s="209">
        <f>L42+L43</f>
        <v>0</v>
      </c>
      <c r="M41" s="202">
        <f t="shared" si="3"/>
        <v>0</v>
      </c>
      <c r="N41" s="175"/>
    </row>
    <row r="42" spans="1:21" ht="15.75">
      <c r="A42" s="165"/>
      <c r="B42" s="177"/>
      <c r="C42" s="183" t="s">
        <v>5</v>
      </c>
      <c r="D42" s="178" t="s">
        <v>37</v>
      </c>
      <c r="E42" s="178"/>
      <c r="F42" s="178"/>
      <c r="G42" s="220"/>
      <c r="H42" s="157">
        <v>0</v>
      </c>
      <c r="I42" s="158">
        <v>0</v>
      </c>
      <c r="J42" s="203">
        <f t="shared" si="2"/>
        <v>0</v>
      </c>
      <c r="K42" s="157">
        <v>0</v>
      </c>
      <c r="L42" s="158">
        <v>0</v>
      </c>
      <c r="M42" s="203">
        <f t="shared" si="3"/>
        <v>0</v>
      </c>
      <c r="N42" s="174"/>
      <c r="P42" s="156"/>
      <c r="Q42" s="156"/>
      <c r="R42" s="156"/>
      <c r="S42" s="156"/>
      <c r="T42" s="156"/>
      <c r="U42" s="156"/>
    </row>
    <row r="43" spans="1:21" ht="15.75">
      <c r="A43" s="165"/>
      <c r="B43" s="177"/>
      <c r="C43" s="183" t="s">
        <v>7</v>
      </c>
      <c r="D43" s="178" t="s">
        <v>38</v>
      </c>
      <c r="E43" s="178"/>
      <c r="F43" s="178"/>
      <c r="G43" s="220"/>
      <c r="H43" s="157">
        <v>0</v>
      </c>
      <c r="I43" s="158">
        <v>0</v>
      </c>
      <c r="J43" s="203">
        <f t="shared" si="2"/>
        <v>0</v>
      </c>
      <c r="K43" s="157">
        <v>0</v>
      </c>
      <c r="L43" s="158">
        <v>0</v>
      </c>
      <c r="M43" s="203">
        <f t="shared" si="3"/>
        <v>0</v>
      </c>
      <c r="N43" s="174"/>
      <c r="P43" s="156"/>
      <c r="Q43" s="156"/>
      <c r="R43" s="156"/>
      <c r="S43" s="156"/>
      <c r="T43" s="156"/>
      <c r="U43" s="156"/>
    </row>
    <row r="44" spans="1:14" s="156" customFormat="1" ht="16.5" thickBot="1">
      <c r="A44" s="173"/>
      <c r="B44" s="182" t="s">
        <v>32</v>
      </c>
      <c r="C44" s="187" t="s">
        <v>146</v>
      </c>
      <c r="D44" s="179"/>
      <c r="E44" s="179"/>
      <c r="F44" s="179"/>
      <c r="G44" s="221"/>
      <c r="H44" s="154">
        <v>62962972</v>
      </c>
      <c r="I44" s="155">
        <v>85744085</v>
      </c>
      <c r="J44" s="202">
        <f t="shared" si="2"/>
        <v>148707057</v>
      </c>
      <c r="K44" s="154">
        <v>54512725</v>
      </c>
      <c r="L44" s="155">
        <v>72520454</v>
      </c>
      <c r="M44" s="202">
        <f t="shared" si="3"/>
        <v>127033179</v>
      </c>
      <c r="N44" s="175"/>
    </row>
    <row r="45" spans="1:14" s="156" customFormat="1" ht="16.5" thickBot="1">
      <c r="A45" s="173"/>
      <c r="B45" s="189" t="s">
        <v>36</v>
      </c>
      <c r="C45" s="184" t="s">
        <v>198</v>
      </c>
      <c r="D45" s="179"/>
      <c r="E45" s="179"/>
      <c r="F45" s="179"/>
      <c r="G45" s="221" t="s">
        <v>195</v>
      </c>
      <c r="H45" s="154">
        <v>19212802</v>
      </c>
      <c r="I45" s="155">
        <v>2622828</v>
      </c>
      <c r="J45" s="202">
        <f t="shared" si="2"/>
        <v>21835630</v>
      </c>
      <c r="K45" s="154">
        <v>10367109</v>
      </c>
      <c r="L45" s="155">
        <v>753776</v>
      </c>
      <c r="M45" s="202">
        <f t="shared" si="3"/>
        <v>11120885</v>
      </c>
      <c r="N45" s="175"/>
    </row>
    <row r="46" spans="1:14" s="156" customFormat="1" ht="16.5" thickBot="1">
      <c r="A46" s="173"/>
      <c r="B46" s="189" t="s">
        <v>39</v>
      </c>
      <c r="C46" s="184" t="s">
        <v>200</v>
      </c>
      <c r="D46" s="179"/>
      <c r="E46" s="179"/>
      <c r="F46" s="179"/>
      <c r="G46" s="221" t="s">
        <v>197</v>
      </c>
      <c r="H46" s="208">
        <f>H47+H48</f>
        <v>5373560</v>
      </c>
      <c r="I46" s="209">
        <f>I47+I48</f>
        <v>0</v>
      </c>
      <c r="J46" s="202">
        <f t="shared" si="2"/>
        <v>5373560</v>
      </c>
      <c r="K46" s="208">
        <f>K47+K48</f>
        <v>4243750</v>
      </c>
      <c r="L46" s="209">
        <f>L47+L48</f>
        <v>0</v>
      </c>
      <c r="M46" s="202">
        <f t="shared" si="3"/>
        <v>4243750</v>
      </c>
      <c r="N46" s="175"/>
    </row>
    <row r="47" spans="1:21" ht="15.75">
      <c r="A47" s="165"/>
      <c r="B47" s="177"/>
      <c r="C47" s="183" t="s">
        <v>5</v>
      </c>
      <c r="D47" s="178" t="s">
        <v>42</v>
      </c>
      <c r="E47" s="178"/>
      <c r="F47" s="178"/>
      <c r="G47" s="220"/>
      <c r="H47" s="157">
        <v>5373560</v>
      </c>
      <c r="I47" s="158">
        <v>0</v>
      </c>
      <c r="J47" s="203">
        <f t="shared" si="2"/>
        <v>5373560</v>
      </c>
      <c r="K47" s="157">
        <v>4243750</v>
      </c>
      <c r="L47" s="158">
        <v>0</v>
      </c>
      <c r="M47" s="203">
        <f t="shared" si="3"/>
        <v>4243750</v>
      </c>
      <c r="N47" s="174"/>
      <c r="P47" s="156"/>
      <c r="Q47" s="156"/>
      <c r="R47" s="156"/>
      <c r="S47" s="156"/>
      <c r="T47" s="156"/>
      <c r="U47" s="156"/>
    </row>
    <row r="48" spans="1:21" ht="15.75">
      <c r="A48" s="165"/>
      <c r="B48" s="177"/>
      <c r="C48" s="183" t="s">
        <v>7</v>
      </c>
      <c r="D48" s="178" t="s">
        <v>43</v>
      </c>
      <c r="E48" s="178"/>
      <c r="F48" s="178"/>
      <c r="G48" s="220"/>
      <c r="H48" s="157">
        <v>0</v>
      </c>
      <c r="I48" s="158">
        <v>0</v>
      </c>
      <c r="J48" s="203">
        <f t="shared" si="2"/>
        <v>0</v>
      </c>
      <c r="K48" s="157">
        <v>0</v>
      </c>
      <c r="L48" s="158">
        <v>0</v>
      </c>
      <c r="M48" s="203">
        <f t="shared" si="3"/>
        <v>0</v>
      </c>
      <c r="N48" s="174"/>
      <c r="P48" s="156"/>
      <c r="Q48" s="156"/>
      <c r="R48" s="156"/>
      <c r="S48" s="156"/>
      <c r="T48" s="156"/>
      <c r="U48" s="156"/>
    </row>
    <row r="49" spans="1:14" s="156" customFormat="1" ht="16.5" thickBot="1">
      <c r="A49" s="173"/>
      <c r="B49" s="190" t="s">
        <v>40</v>
      </c>
      <c r="C49" s="184" t="s">
        <v>201</v>
      </c>
      <c r="D49" s="179"/>
      <c r="E49" s="179"/>
      <c r="F49" s="179"/>
      <c r="G49" s="221" t="s">
        <v>197</v>
      </c>
      <c r="H49" s="208">
        <f>H50+H51</f>
        <v>1458670</v>
      </c>
      <c r="I49" s="209">
        <f>I50+I51</f>
        <v>0</v>
      </c>
      <c r="J49" s="202">
        <f t="shared" si="2"/>
        <v>1458670</v>
      </c>
      <c r="K49" s="208">
        <f>K50+K51</f>
        <v>1458670</v>
      </c>
      <c r="L49" s="209">
        <f>L50+L51</f>
        <v>0</v>
      </c>
      <c r="M49" s="202">
        <f t="shared" si="3"/>
        <v>1458670</v>
      </c>
      <c r="N49" s="175"/>
    </row>
    <row r="50" spans="1:21" ht="15.75">
      <c r="A50" s="165"/>
      <c r="B50" s="177"/>
      <c r="C50" s="183" t="s">
        <v>5</v>
      </c>
      <c r="D50" s="178" t="s">
        <v>45</v>
      </c>
      <c r="E50" s="178"/>
      <c r="F50" s="178"/>
      <c r="G50" s="220"/>
      <c r="H50" s="157">
        <v>1458670</v>
      </c>
      <c r="I50" s="158">
        <v>0</v>
      </c>
      <c r="J50" s="203">
        <f t="shared" si="2"/>
        <v>1458670</v>
      </c>
      <c r="K50" s="157">
        <v>1458670</v>
      </c>
      <c r="L50" s="158">
        <v>0</v>
      </c>
      <c r="M50" s="203">
        <f t="shared" si="3"/>
        <v>1458670</v>
      </c>
      <c r="N50" s="174"/>
      <c r="P50" s="156"/>
      <c r="Q50" s="156"/>
      <c r="R50" s="156"/>
      <c r="S50" s="156"/>
      <c r="T50" s="156"/>
      <c r="U50" s="156"/>
    </row>
    <row r="51" spans="1:21" ht="15.75">
      <c r="A51" s="165"/>
      <c r="B51" s="177"/>
      <c r="C51" s="183" t="s">
        <v>7</v>
      </c>
      <c r="D51" s="178" t="s">
        <v>46</v>
      </c>
      <c r="E51" s="178"/>
      <c r="F51" s="178"/>
      <c r="G51" s="220"/>
      <c r="H51" s="157">
        <v>0</v>
      </c>
      <c r="I51" s="158">
        <v>0</v>
      </c>
      <c r="J51" s="203">
        <f t="shared" si="2"/>
        <v>0</v>
      </c>
      <c r="K51" s="157">
        <v>0</v>
      </c>
      <c r="L51" s="158">
        <v>0</v>
      </c>
      <c r="M51" s="203">
        <f t="shared" si="3"/>
        <v>0</v>
      </c>
      <c r="N51" s="174"/>
      <c r="P51" s="156"/>
      <c r="Q51" s="156"/>
      <c r="R51" s="156"/>
      <c r="S51" s="156"/>
      <c r="T51" s="156"/>
      <c r="U51" s="156"/>
    </row>
    <row r="52" spans="1:14" s="156" customFormat="1" ht="16.5" thickBot="1">
      <c r="A52" s="173"/>
      <c r="B52" s="190" t="s">
        <v>41</v>
      </c>
      <c r="C52" s="184" t="s">
        <v>203</v>
      </c>
      <c r="D52" s="179"/>
      <c r="E52" s="179"/>
      <c r="F52" s="179"/>
      <c r="G52" s="221" t="s">
        <v>199</v>
      </c>
      <c r="H52" s="208">
        <f>H53+H54</f>
        <v>304250</v>
      </c>
      <c r="I52" s="209">
        <f>I53+I54</f>
        <v>0</v>
      </c>
      <c r="J52" s="202">
        <f t="shared" si="2"/>
        <v>304250</v>
      </c>
      <c r="K52" s="208">
        <f>K53+K54</f>
        <v>304250</v>
      </c>
      <c r="L52" s="209">
        <f>L53+L54</f>
        <v>0</v>
      </c>
      <c r="M52" s="202">
        <f t="shared" si="3"/>
        <v>304250</v>
      </c>
      <c r="N52" s="175"/>
    </row>
    <row r="53" spans="1:21" ht="15.75">
      <c r="A53" s="165"/>
      <c r="B53" s="177"/>
      <c r="C53" s="183" t="s">
        <v>5</v>
      </c>
      <c r="D53" s="178" t="s">
        <v>20</v>
      </c>
      <c r="E53" s="178"/>
      <c r="F53" s="178"/>
      <c r="G53" s="220"/>
      <c r="H53" s="157">
        <v>304250</v>
      </c>
      <c r="I53" s="158">
        <v>0</v>
      </c>
      <c r="J53" s="203">
        <f t="shared" si="2"/>
        <v>304250</v>
      </c>
      <c r="K53" s="157">
        <v>304250</v>
      </c>
      <c r="L53" s="158">
        <v>0</v>
      </c>
      <c r="M53" s="203">
        <f t="shared" si="3"/>
        <v>304250</v>
      </c>
      <c r="N53" s="174"/>
      <c r="P53" s="156"/>
      <c r="Q53" s="156"/>
      <c r="R53" s="156"/>
      <c r="S53" s="156"/>
      <c r="T53" s="156"/>
      <c r="U53" s="156"/>
    </row>
    <row r="54" spans="1:21" ht="15.75">
      <c r="A54" s="165"/>
      <c r="B54" s="177"/>
      <c r="C54" s="183" t="s">
        <v>7</v>
      </c>
      <c r="D54" s="178" t="s">
        <v>48</v>
      </c>
      <c r="E54" s="178"/>
      <c r="F54" s="178"/>
      <c r="G54" s="220"/>
      <c r="H54" s="157">
        <v>0</v>
      </c>
      <c r="I54" s="158">
        <v>0</v>
      </c>
      <c r="J54" s="203">
        <f t="shared" si="2"/>
        <v>0</v>
      </c>
      <c r="K54" s="157">
        <v>0</v>
      </c>
      <c r="L54" s="158">
        <v>0</v>
      </c>
      <c r="M54" s="203">
        <f t="shared" si="3"/>
        <v>0</v>
      </c>
      <c r="N54" s="174"/>
      <c r="P54" s="156"/>
      <c r="Q54" s="156"/>
      <c r="R54" s="156"/>
      <c r="S54" s="156"/>
      <c r="T54" s="156"/>
      <c r="U54" s="156"/>
    </row>
    <row r="55" spans="1:14" s="156" customFormat="1" ht="16.5" thickBot="1">
      <c r="A55" s="173"/>
      <c r="B55" s="190" t="s">
        <v>44</v>
      </c>
      <c r="C55" s="184" t="s">
        <v>205</v>
      </c>
      <c r="D55" s="179"/>
      <c r="E55" s="179"/>
      <c r="F55" s="179"/>
      <c r="G55" s="221" t="s">
        <v>202</v>
      </c>
      <c r="H55" s="208">
        <f>H56+H57</f>
        <v>55431559</v>
      </c>
      <c r="I55" s="209">
        <f>I56+I57</f>
        <v>0</v>
      </c>
      <c r="J55" s="202">
        <f t="shared" si="2"/>
        <v>55431559</v>
      </c>
      <c r="K55" s="208">
        <f>K56+K57</f>
        <v>52221106</v>
      </c>
      <c r="L55" s="209">
        <f>L56+L57</f>
        <v>0</v>
      </c>
      <c r="M55" s="202">
        <f t="shared" si="3"/>
        <v>52221106</v>
      </c>
      <c r="N55" s="175"/>
    </row>
    <row r="56" spans="1:21" ht="15.75">
      <c r="A56" s="165"/>
      <c r="B56" s="177"/>
      <c r="C56" s="183" t="s">
        <v>5</v>
      </c>
      <c r="D56" s="178" t="s">
        <v>49</v>
      </c>
      <c r="E56" s="178"/>
      <c r="F56" s="178"/>
      <c r="G56" s="220"/>
      <c r="H56" s="157">
        <v>75623367</v>
      </c>
      <c r="I56" s="158">
        <v>0</v>
      </c>
      <c r="J56" s="203">
        <f t="shared" si="2"/>
        <v>75623367</v>
      </c>
      <c r="K56" s="157">
        <v>68857554</v>
      </c>
      <c r="L56" s="158">
        <v>0</v>
      </c>
      <c r="M56" s="203">
        <f t="shared" si="3"/>
        <v>68857554</v>
      </c>
      <c r="N56" s="174"/>
      <c r="P56" s="156"/>
      <c r="Q56" s="156"/>
      <c r="R56" s="156"/>
      <c r="S56" s="156"/>
      <c r="T56" s="156"/>
      <c r="U56" s="156"/>
    </row>
    <row r="57" spans="1:21" ht="15.75">
      <c r="A57" s="165"/>
      <c r="B57" s="177"/>
      <c r="C57" s="183" t="s">
        <v>7</v>
      </c>
      <c r="D57" s="178" t="s">
        <v>50</v>
      </c>
      <c r="E57" s="178"/>
      <c r="F57" s="178"/>
      <c r="G57" s="220"/>
      <c r="H57" s="157">
        <v>-20191808</v>
      </c>
      <c r="I57" s="158">
        <v>0</v>
      </c>
      <c r="J57" s="203">
        <f t="shared" si="2"/>
        <v>-20191808</v>
      </c>
      <c r="K57" s="157">
        <v>-16636448</v>
      </c>
      <c r="L57" s="158">
        <v>0</v>
      </c>
      <c r="M57" s="203">
        <f t="shared" si="3"/>
        <v>-16636448</v>
      </c>
      <c r="N57" s="174"/>
      <c r="P57" s="156"/>
      <c r="Q57" s="156"/>
      <c r="R57" s="156"/>
      <c r="S57" s="156"/>
      <c r="T57" s="156"/>
      <c r="U57" s="156"/>
    </row>
    <row r="58" spans="1:14" s="156" customFormat="1" ht="16.5" thickBot="1">
      <c r="A58" s="173"/>
      <c r="B58" s="190" t="s">
        <v>47</v>
      </c>
      <c r="C58" s="184" t="s">
        <v>207</v>
      </c>
      <c r="D58" s="179"/>
      <c r="E58" s="179"/>
      <c r="F58" s="179"/>
      <c r="G58" s="221" t="s">
        <v>204</v>
      </c>
      <c r="H58" s="154">
        <v>3889249</v>
      </c>
      <c r="I58" s="155">
        <v>1324937</v>
      </c>
      <c r="J58" s="202">
        <f t="shared" si="2"/>
        <v>5214186</v>
      </c>
      <c r="K58" s="154">
        <v>3069555</v>
      </c>
      <c r="L58" s="155">
        <v>686038</v>
      </c>
      <c r="M58" s="202">
        <f t="shared" si="3"/>
        <v>3755593</v>
      </c>
      <c r="N58" s="175"/>
    </row>
    <row r="59" spans="1:21" ht="15.75">
      <c r="A59" s="165"/>
      <c r="B59" s="177"/>
      <c r="C59" s="185"/>
      <c r="D59" s="178"/>
      <c r="E59" s="178"/>
      <c r="F59" s="178"/>
      <c r="G59" s="224"/>
      <c r="H59" s="147"/>
      <c r="I59" s="161"/>
      <c r="J59" s="206"/>
      <c r="K59" s="147"/>
      <c r="L59" s="161"/>
      <c r="M59" s="206"/>
      <c r="N59" s="174"/>
      <c r="P59" s="156"/>
      <c r="Q59" s="156"/>
      <c r="R59" s="156"/>
      <c r="S59" s="156"/>
      <c r="T59" s="156"/>
      <c r="U59" s="156"/>
    </row>
    <row r="60" spans="1:14" s="216" customFormat="1" ht="16.5" thickBot="1">
      <c r="A60" s="173"/>
      <c r="B60" s="191"/>
      <c r="C60" s="192" t="s">
        <v>208</v>
      </c>
      <c r="D60" s="193"/>
      <c r="E60" s="193"/>
      <c r="F60" s="193"/>
      <c r="G60" s="227" t="s">
        <v>180</v>
      </c>
      <c r="H60" s="214">
        <f>H58+H55+H52+H49+H46+H45+H44+H41+H37+H27+H24+H19+H13+H9</f>
        <v>997585824</v>
      </c>
      <c r="I60" s="215">
        <f>I58+I55+I52+I49+I46+I45+I44+I41+I37+I27+I24+I19+I13+I9</f>
        <v>1373426991</v>
      </c>
      <c r="J60" s="207">
        <f>H60+I60</f>
        <v>2371012815</v>
      </c>
      <c r="K60" s="214">
        <f>K58+K55+K52+K49+K46+K45+K44+K41+K37+K27+K24+K19+K13+K9</f>
        <v>934013548</v>
      </c>
      <c r="L60" s="215">
        <f>L58+L55+L52+L49+L46+L45+L44+L41+L37+L27+L24+L19+L13+L9</f>
        <v>1106673200</v>
      </c>
      <c r="M60" s="207">
        <f>K60+L60</f>
        <v>2040686748</v>
      </c>
      <c r="N60" s="175"/>
    </row>
    <row r="61" spans="1:14" s="168" customFormat="1" ht="16.5" thickTop="1">
      <c r="A61" s="165"/>
      <c r="B61" s="177" t="s">
        <v>160</v>
      </c>
      <c r="C61" s="185"/>
      <c r="D61" s="178"/>
      <c r="E61" s="178"/>
      <c r="F61" s="178"/>
      <c r="G61" s="197"/>
      <c r="H61" s="178"/>
      <c r="I61" s="178"/>
      <c r="J61" s="178"/>
      <c r="K61" s="178"/>
      <c r="L61" s="178"/>
      <c r="M61" s="178"/>
      <c r="N61" s="174"/>
    </row>
    <row r="62" spans="1:14" s="168" customFormat="1" ht="16.5" thickBot="1">
      <c r="A62" s="165"/>
      <c r="B62" s="194"/>
      <c r="C62" s="195"/>
      <c r="D62" s="196"/>
      <c r="E62" s="196"/>
      <c r="F62" s="196"/>
      <c r="G62" s="198"/>
      <c r="H62" s="196"/>
      <c r="I62" s="196"/>
      <c r="J62" s="196"/>
      <c r="K62" s="196"/>
      <c r="L62" s="196"/>
      <c r="M62" s="196"/>
      <c r="N62" s="176"/>
    </row>
    <row r="63" ht="16.5" thickTop="1"/>
  </sheetData>
  <sheetProtection password="CC26" sheet="1"/>
  <mergeCells count="6">
    <mergeCell ref="F3:H3"/>
    <mergeCell ref="F4:H4"/>
    <mergeCell ref="F5:H5"/>
    <mergeCell ref="K6:M6"/>
    <mergeCell ref="C7:E7"/>
    <mergeCell ref="H6:J6"/>
  </mergeCells>
  <printOptions/>
  <pageMargins left="0.75" right="0.75" top="1" bottom="1" header="0.5" footer="0.5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73"/>
  <sheetViews>
    <sheetView zoomScale="75" zoomScaleNormal="75" zoomScalePageLayoutView="0" workbookViewId="0" topLeftCell="B55">
      <selection activeCell="H66" sqref="H66:I69"/>
    </sheetView>
  </sheetViews>
  <sheetFormatPr defaultColWidth="9.140625" defaultRowHeight="12.75"/>
  <cols>
    <col min="1" max="1" width="5.00390625" style="110" customWidth="1"/>
    <col min="2" max="3" width="9.140625" style="2" customWidth="1"/>
    <col min="4" max="4" width="18.28125" style="2" customWidth="1"/>
    <col min="5" max="5" width="9.140625" style="2" customWidth="1"/>
    <col min="6" max="6" width="33.57421875" style="2" customWidth="1"/>
    <col min="7" max="7" width="10.7109375" style="61" customWidth="1"/>
    <col min="8" max="8" width="21.28125" style="2" customWidth="1"/>
    <col min="9" max="9" width="22.57421875" style="2" customWidth="1"/>
    <col min="10" max="10" width="21.421875" style="2" customWidth="1"/>
    <col min="11" max="11" width="20.28125" style="2" customWidth="1"/>
    <col min="12" max="13" width="21.7109375" style="2" customWidth="1"/>
    <col min="14" max="14" width="4.421875" style="138" customWidth="1"/>
    <col min="15" max="16384" width="9.140625" style="2" customWidth="1"/>
  </cols>
  <sheetData>
    <row r="1" ht="16.5" thickBot="1"/>
    <row r="2" spans="2:14" ht="16.5" thickTop="1">
      <c r="B2" s="120"/>
      <c r="C2" s="121"/>
      <c r="D2" s="122"/>
      <c r="E2" s="122"/>
      <c r="F2" s="122"/>
      <c r="G2" s="123"/>
      <c r="H2" s="122"/>
      <c r="I2" s="122"/>
      <c r="J2" s="122"/>
      <c r="K2" s="122"/>
      <c r="L2" s="122"/>
      <c r="M2" s="122"/>
      <c r="N2" s="124"/>
    </row>
    <row r="3" spans="1:14" s="62" customFormat="1" ht="15.75" customHeight="1">
      <c r="A3" s="127"/>
      <c r="B3" s="125"/>
      <c r="C3" s="126"/>
      <c r="D3" s="127"/>
      <c r="E3" s="128"/>
      <c r="F3" s="254" t="str">
        <f>Aktifler!F3</f>
        <v>CREDITWEST BANK LTD.</v>
      </c>
      <c r="G3" s="254"/>
      <c r="H3" s="254"/>
      <c r="I3" s="127"/>
      <c r="J3" s="127"/>
      <c r="K3" s="129"/>
      <c r="L3" s="127"/>
      <c r="M3" s="129"/>
      <c r="N3" s="130"/>
    </row>
    <row r="4" spans="1:14" s="62" customFormat="1" ht="15.75">
      <c r="A4" s="127"/>
      <c r="B4" s="125"/>
      <c r="C4" s="126"/>
      <c r="D4" s="127"/>
      <c r="E4" s="128"/>
      <c r="F4" s="254" t="s">
        <v>226</v>
      </c>
      <c r="G4" s="254"/>
      <c r="H4" s="254"/>
      <c r="I4" s="126"/>
      <c r="J4" s="126"/>
      <c r="K4" s="126"/>
      <c r="L4" s="126"/>
      <c r="M4" s="126"/>
      <c r="N4" s="130"/>
    </row>
    <row r="5" spans="1:14" s="62" customFormat="1" ht="15.75">
      <c r="A5" s="127"/>
      <c r="B5" s="125"/>
      <c r="C5" s="126"/>
      <c r="D5" s="128"/>
      <c r="E5" s="131"/>
      <c r="F5" s="255" t="s">
        <v>228</v>
      </c>
      <c r="G5" s="255"/>
      <c r="H5" s="255"/>
      <c r="I5" s="126"/>
      <c r="J5" s="126"/>
      <c r="K5" s="126"/>
      <c r="L5" s="126"/>
      <c r="M5" s="126"/>
      <c r="N5" s="130"/>
    </row>
    <row r="6" spans="2:14" ht="15.75">
      <c r="B6" s="108"/>
      <c r="C6" s="110"/>
      <c r="D6" s="110"/>
      <c r="E6" s="110"/>
      <c r="F6" s="110"/>
      <c r="G6" s="109"/>
      <c r="H6" s="256" t="s">
        <v>0</v>
      </c>
      <c r="I6" s="253"/>
      <c r="J6" s="253"/>
      <c r="K6" s="256" t="s">
        <v>1</v>
      </c>
      <c r="L6" s="250"/>
      <c r="M6" s="250"/>
      <c r="N6" s="132"/>
    </row>
    <row r="7" spans="2:14" ht="22.5" customHeight="1" thickBot="1">
      <c r="B7" s="108"/>
      <c r="C7" s="257" t="s">
        <v>51</v>
      </c>
      <c r="D7" s="252"/>
      <c r="E7" s="110"/>
      <c r="F7" s="110"/>
      <c r="G7" s="109" t="s">
        <v>164</v>
      </c>
      <c r="H7" s="110"/>
      <c r="I7" s="218">
        <f>Aktifler!I7</f>
        <v>43100</v>
      </c>
      <c r="J7" s="133"/>
      <c r="K7" s="110"/>
      <c r="L7" s="218">
        <f>Aktifler!L7</f>
        <v>42735</v>
      </c>
      <c r="M7" s="110"/>
      <c r="N7" s="132"/>
    </row>
    <row r="8" spans="2:14" ht="16.5" thickTop="1">
      <c r="B8" s="101"/>
      <c r="C8" s="102"/>
      <c r="D8" s="103"/>
      <c r="E8" s="103"/>
      <c r="F8" s="104"/>
      <c r="G8" s="105"/>
      <c r="H8" s="134" t="s">
        <v>155</v>
      </c>
      <c r="I8" s="135" t="s">
        <v>156</v>
      </c>
      <c r="J8" s="136" t="s">
        <v>98</v>
      </c>
      <c r="K8" s="134" t="s">
        <v>155</v>
      </c>
      <c r="L8" s="135" t="s">
        <v>156</v>
      </c>
      <c r="M8" s="136" t="s">
        <v>98</v>
      </c>
      <c r="N8" s="132"/>
    </row>
    <row r="9" spans="1:14" s="65" customFormat="1" ht="16.5" thickBot="1">
      <c r="A9" s="107"/>
      <c r="B9" s="106" t="s">
        <v>3</v>
      </c>
      <c r="C9" s="107" t="s">
        <v>165</v>
      </c>
      <c r="D9" s="107"/>
      <c r="E9" s="107"/>
      <c r="F9" s="107"/>
      <c r="G9" s="228" t="s">
        <v>206</v>
      </c>
      <c r="H9" s="93">
        <f>H10+H11+H12+H13+H14+H15</f>
        <v>800565062</v>
      </c>
      <c r="I9" s="94">
        <f>I10+I11+I12+I13+I14+I15</f>
        <v>1229663788</v>
      </c>
      <c r="J9" s="82">
        <f aca="true" t="shared" si="0" ref="J9:J57">H9+I9</f>
        <v>2030228850</v>
      </c>
      <c r="K9" s="93">
        <f>K10+K11+K12+K13+K14+K15</f>
        <v>708615081</v>
      </c>
      <c r="L9" s="94">
        <f>L10+L11+L12+L13+L14+L15</f>
        <v>1056232376</v>
      </c>
      <c r="M9" s="82">
        <f aca="true" t="shared" si="1" ref="M9:M57">K9+L9</f>
        <v>1764847457</v>
      </c>
      <c r="N9" s="137"/>
    </row>
    <row r="10" spans="2:21" ht="15.75">
      <c r="B10" s="108"/>
      <c r="C10" s="109" t="s">
        <v>5</v>
      </c>
      <c r="D10" s="110" t="s">
        <v>52</v>
      </c>
      <c r="E10" s="110"/>
      <c r="F10" s="110"/>
      <c r="G10" s="229"/>
      <c r="H10" s="66">
        <v>655577882</v>
      </c>
      <c r="I10" s="67">
        <v>907214759</v>
      </c>
      <c r="J10" s="83">
        <f t="shared" si="0"/>
        <v>1562792641</v>
      </c>
      <c r="K10" s="66">
        <v>599186592</v>
      </c>
      <c r="L10" s="67">
        <v>701285303</v>
      </c>
      <c r="M10" s="83">
        <f t="shared" si="1"/>
        <v>1300471895</v>
      </c>
      <c r="N10" s="132"/>
      <c r="P10" s="65"/>
      <c r="Q10" s="65"/>
      <c r="R10" s="65"/>
      <c r="S10" s="65"/>
      <c r="T10" s="65"/>
      <c r="U10" s="65"/>
    </row>
    <row r="11" spans="2:21" ht="15.75">
      <c r="B11" s="108"/>
      <c r="C11" s="109" t="s">
        <v>7</v>
      </c>
      <c r="D11" s="111" t="s">
        <v>53</v>
      </c>
      <c r="E11" s="110"/>
      <c r="F11" s="110"/>
      <c r="G11" s="229"/>
      <c r="H11" s="66">
        <v>29570206</v>
      </c>
      <c r="I11" s="67">
        <v>3751671</v>
      </c>
      <c r="J11" s="83">
        <f t="shared" si="0"/>
        <v>33321877</v>
      </c>
      <c r="K11" s="66">
        <v>22587868</v>
      </c>
      <c r="L11" s="67">
        <v>1555</v>
      </c>
      <c r="M11" s="83">
        <f t="shared" si="1"/>
        <v>22589423</v>
      </c>
      <c r="N11" s="132"/>
      <c r="P11" s="65"/>
      <c r="Q11" s="65"/>
      <c r="R11" s="65"/>
      <c r="S11" s="65"/>
      <c r="T11" s="65"/>
      <c r="U11" s="65"/>
    </row>
    <row r="12" spans="2:21" ht="15.75">
      <c r="B12" s="108"/>
      <c r="C12" s="109" t="s">
        <v>9</v>
      </c>
      <c r="D12" s="110" t="s">
        <v>54</v>
      </c>
      <c r="E12" s="110"/>
      <c r="F12" s="110"/>
      <c r="G12" s="229"/>
      <c r="H12" s="66">
        <v>100896596</v>
      </c>
      <c r="I12" s="67">
        <v>224245415</v>
      </c>
      <c r="J12" s="83">
        <f t="shared" si="0"/>
        <v>325142011</v>
      </c>
      <c r="K12" s="66">
        <v>82934151</v>
      </c>
      <c r="L12" s="67">
        <v>222395581</v>
      </c>
      <c r="M12" s="83">
        <f t="shared" si="1"/>
        <v>305329732</v>
      </c>
      <c r="N12" s="132"/>
      <c r="P12" s="65"/>
      <c r="Q12" s="65"/>
      <c r="R12" s="65"/>
      <c r="S12" s="65"/>
      <c r="T12" s="65"/>
      <c r="U12" s="65"/>
    </row>
    <row r="13" spans="2:21" ht="15.75">
      <c r="B13" s="108"/>
      <c r="C13" s="109" t="s">
        <v>21</v>
      </c>
      <c r="D13" s="110" t="s">
        <v>56</v>
      </c>
      <c r="E13" s="110"/>
      <c r="F13" s="110"/>
      <c r="G13" s="229"/>
      <c r="H13" s="66">
        <v>14472771</v>
      </c>
      <c r="I13" s="67">
        <v>5647527</v>
      </c>
      <c r="J13" s="83">
        <f t="shared" si="0"/>
        <v>20120298</v>
      </c>
      <c r="K13" s="66">
        <v>3903821</v>
      </c>
      <c r="L13" s="67">
        <v>300281</v>
      </c>
      <c r="M13" s="83">
        <f t="shared" si="1"/>
        <v>4204102</v>
      </c>
      <c r="N13" s="132"/>
      <c r="P13" s="65"/>
      <c r="Q13" s="65"/>
      <c r="R13" s="65"/>
      <c r="S13" s="65"/>
      <c r="T13" s="65"/>
      <c r="U13" s="65"/>
    </row>
    <row r="14" spans="2:21" ht="15.75">
      <c r="B14" s="108"/>
      <c r="C14" s="109" t="s">
        <v>55</v>
      </c>
      <c r="D14" s="110" t="s">
        <v>58</v>
      </c>
      <c r="E14" s="110"/>
      <c r="F14" s="110"/>
      <c r="G14" s="229"/>
      <c r="H14" s="66">
        <v>47607</v>
      </c>
      <c r="I14" s="67">
        <v>88804416</v>
      </c>
      <c r="J14" s="83">
        <f t="shared" si="0"/>
        <v>88852023</v>
      </c>
      <c r="K14" s="66">
        <v>2649</v>
      </c>
      <c r="L14" s="67">
        <v>132249656</v>
      </c>
      <c r="M14" s="83">
        <f t="shared" si="1"/>
        <v>132252305</v>
      </c>
      <c r="N14" s="132"/>
      <c r="P14" s="65"/>
      <c r="Q14" s="65"/>
      <c r="R14" s="65"/>
      <c r="S14" s="65"/>
      <c r="T14" s="65"/>
      <c r="U14" s="65"/>
    </row>
    <row r="15" spans="2:21" ht="15.75">
      <c r="B15" s="108"/>
      <c r="C15" s="109" t="s">
        <v>57</v>
      </c>
      <c r="D15" s="110" t="s">
        <v>61</v>
      </c>
      <c r="E15" s="110"/>
      <c r="F15" s="110"/>
      <c r="G15" s="229"/>
      <c r="H15" s="66">
        <v>0</v>
      </c>
      <c r="I15" s="67">
        <v>0</v>
      </c>
      <c r="J15" s="83">
        <f t="shared" si="0"/>
        <v>0</v>
      </c>
      <c r="K15" s="66">
        <v>0</v>
      </c>
      <c r="L15" s="67">
        <v>0</v>
      </c>
      <c r="M15" s="83">
        <f t="shared" si="1"/>
        <v>0</v>
      </c>
      <c r="N15" s="132"/>
      <c r="P15" s="65"/>
      <c r="Q15" s="65"/>
      <c r="R15" s="65"/>
      <c r="S15" s="65"/>
      <c r="T15" s="65"/>
      <c r="U15" s="65"/>
    </row>
    <row r="16" spans="1:14" s="65" customFormat="1" ht="16.5" thickBot="1">
      <c r="A16" s="107"/>
      <c r="B16" s="106" t="s">
        <v>62</v>
      </c>
      <c r="C16" s="112" t="s">
        <v>218</v>
      </c>
      <c r="D16" s="107"/>
      <c r="E16" s="107"/>
      <c r="F16" s="107"/>
      <c r="G16" s="230" t="s">
        <v>166</v>
      </c>
      <c r="H16" s="68">
        <v>0</v>
      </c>
      <c r="I16" s="69">
        <v>0</v>
      </c>
      <c r="J16" s="84">
        <f t="shared" si="0"/>
        <v>0</v>
      </c>
      <c r="K16" s="68">
        <v>0</v>
      </c>
      <c r="L16" s="69">
        <v>0</v>
      </c>
      <c r="M16" s="84">
        <f t="shared" si="1"/>
        <v>0</v>
      </c>
      <c r="N16" s="137"/>
    </row>
    <row r="17" spans="1:14" s="65" customFormat="1" ht="16.5" thickBot="1">
      <c r="A17" s="107"/>
      <c r="B17" s="106" t="s">
        <v>15</v>
      </c>
      <c r="C17" s="112" t="s">
        <v>169</v>
      </c>
      <c r="D17" s="107"/>
      <c r="E17" s="107"/>
      <c r="F17" s="107"/>
      <c r="G17" s="231" t="s">
        <v>167</v>
      </c>
      <c r="H17" s="95">
        <f>H18+H19</f>
        <v>0</v>
      </c>
      <c r="I17" s="96">
        <f>I18+I19</f>
        <v>58737500</v>
      </c>
      <c r="J17" s="85">
        <f t="shared" si="0"/>
        <v>58737500</v>
      </c>
      <c r="K17" s="95">
        <f>K18+K19</f>
        <v>34000000</v>
      </c>
      <c r="L17" s="96">
        <f>L18+L19</f>
        <v>20262500</v>
      </c>
      <c r="M17" s="85">
        <f t="shared" si="1"/>
        <v>54262500</v>
      </c>
      <c r="N17" s="137"/>
    </row>
    <row r="18" spans="2:21" ht="15.75">
      <c r="B18" s="108"/>
      <c r="C18" s="109" t="s">
        <v>5</v>
      </c>
      <c r="D18" s="110" t="s">
        <v>147</v>
      </c>
      <c r="E18" s="110"/>
      <c r="F18" s="110"/>
      <c r="G18" s="229"/>
      <c r="H18" s="66">
        <v>0</v>
      </c>
      <c r="I18" s="67">
        <v>47437500</v>
      </c>
      <c r="J18" s="83">
        <f t="shared" si="0"/>
        <v>47437500</v>
      </c>
      <c r="K18" s="66">
        <v>34000000</v>
      </c>
      <c r="L18" s="67">
        <v>16577500</v>
      </c>
      <c r="M18" s="83">
        <f t="shared" si="1"/>
        <v>50577500</v>
      </c>
      <c r="N18" s="132"/>
      <c r="P18" s="65"/>
      <c r="Q18" s="65"/>
      <c r="R18" s="65"/>
      <c r="S18" s="65"/>
      <c r="T18" s="65"/>
      <c r="U18" s="65"/>
    </row>
    <row r="19" spans="2:21" ht="15.75">
      <c r="B19" s="108"/>
      <c r="C19" s="109" t="s">
        <v>7</v>
      </c>
      <c r="D19" s="110" t="s">
        <v>63</v>
      </c>
      <c r="E19" s="110"/>
      <c r="F19" s="110"/>
      <c r="G19" s="229"/>
      <c r="H19" s="97">
        <f>H20+H21+H22</f>
        <v>0</v>
      </c>
      <c r="I19" s="98">
        <f>I20+I21+I22</f>
        <v>11300000</v>
      </c>
      <c r="J19" s="83">
        <f t="shared" si="0"/>
        <v>11300000</v>
      </c>
      <c r="K19" s="97">
        <f>K20+K21+K22</f>
        <v>0</v>
      </c>
      <c r="L19" s="98">
        <f>L20+L21+L22</f>
        <v>3685000</v>
      </c>
      <c r="M19" s="83">
        <f t="shared" si="1"/>
        <v>3685000</v>
      </c>
      <c r="N19" s="132"/>
      <c r="P19" s="65"/>
      <c r="Q19" s="65"/>
      <c r="R19" s="65"/>
      <c r="S19" s="65"/>
      <c r="T19" s="65"/>
      <c r="U19" s="65"/>
    </row>
    <row r="20" spans="2:21" ht="15.75">
      <c r="B20" s="108"/>
      <c r="C20" s="113"/>
      <c r="D20" s="111" t="s">
        <v>64</v>
      </c>
      <c r="E20" s="110"/>
      <c r="F20" s="110"/>
      <c r="G20" s="232"/>
      <c r="H20" s="70">
        <v>0</v>
      </c>
      <c r="I20" s="71">
        <v>0</v>
      </c>
      <c r="J20" s="86">
        <f t="shared" si="0"/>
        <v>0</v>
      </c>
      <c r="K20" s="70">
        <v>0</v>
      </c>
      <c r="L20" s="71">
        <v>0</v>
      </c>
      <c r="M20" s="86">
        <f t="shared" si="1"/>
        <v>0</v>
      </c>
      <c r="N20" s="132"/>
      <c r="P20" s="65"/>
      <c r="Q20" s="65"/>
      <c r="R20" s="65"/>
      <c r="S20" s="65"/>
      <c r="T20" s="65"/>
      <c r="U20" s="65"/>
    </row>
    <row r="21" spans="2:21" ht="15.75">
      <c r="B21" s="108"/>
      <c r="C21" s="113"/>
      <c r="D21" s="111" t="s">
        <v>65</v>
      </c>
      <c r="E21" s="110"/>
      <c r="F21" s="110"/>
      <c r="G21" s="233"/>
      <c r="H21" s="70">
        <v>0</v>
      </c>
      <c r="I21" s="71">
        <v>11300000</v>
      </c>
      <c r="J21" s="87">
        <f t="shared" si="0"/>
        <v>11300000</v>
      </c>
      <c r="K21" s="70">
        <v>0</v>
      </c>
      <c r="L21" s="71">
        <v>3685000</v>
      </c>
      <c r="M21" s="87">
        <f t="shared" si="1"/>
        <v>3685000</v>
      </c>
      <c r="N21" s="132"/>
      <c r="P21" s="65"/>
      <c r="Q21" s="65"/>
      <c r="R21" s="65"/>
      <c r="S21" s="65"/>
      <c r="T21" s="65"/>
      <c r="U21" s="65"/>
    </row>
    <row r="22" spans="2:21" ht="15.75">
      <c r="B22" s="108"/>
      <c r="C22" s="113"/>
      <c r="D22" s="110" t="s">
        <v>66</v>
      </c>
      <c r="E22" s="110"/>
      <c r="F22" s="110"/>
      <c r="G22" s="233"/>
      <c r="H22" s="70">
        <v>0</v>
      </c>
      <c r="I22" s="71">
        <v>0</v>
      </c>
      <c r="J22" s="87">
        <f t="shared" si="0"/>
        <v>0</v>
      </c>
      <c r="K22" s="70">
        <v>0</v>
      </c>
      <c r="L22" s="71">
        <v>0</v>
      </c>
      <c r="M22" s="87">
        <f t="shared" si="1"/>
        <v>0</v>
      </c>
      <c r="N22" s="132"/>
      <c r="P22" s="65"/>
      <c r="Q22" s="65"/>
      <c r="R22" s="65"/>
      <c r="S22" s="65"/>
      <c r="T22" s="65"/>
      <c r="U22" s="65"/>
    </row>
    <row r="23" spans="1:14" s="65" customFormat="1" ht="16.5" thickBot="1">
      <c r="A23" s="107"/>
      <c r="B23" s="106" t="s">
        <v>67</v>
      </c>
      <c r="C23" s="112" t="s">
        <v>173</v>
      </c>
      <c r="D23" s="107"/>
      <c r="E23" s="107"/>
      <c r="F23" s="107"/>
      <c r="G23" s="228" t="s">
        <v>168</v>
      </c>
      <c r="H23" s="63"/>
      <c r="I23" s="64"/>
      <c r="J23" s="82">
        <f t="shared" si="0"/>
        <v>0</v>
      </c>
      <c r="K23" s="63"/>
      <c r="L23" s="64"/>
      <c r="M23" s="82">
        <f t="shared" si="1"/>
        <v>0</v>
      </c>
      <c r="N23" s="137"/>
    </row>
    <row r="24" spans="1:14" s="65" customFormat="1" ht="16.5" thickBot="1">
      <c r="A24" s="107"/>
      <c r="B24" s="106" t="s">
        <v>17</v>
      </c>
      <c r="C24" s="112" t="s">
        <v>171</v>
      </c>
      <c r="D24" s="107"/>
      <c r="E24" s="107"/>
      <c r="F24" s="107"/>
      <c r="G24" s="228" t="s">
        <v>172</v>
      </c>
      <c r="H24" s="93">
        <f>H25+H26+H27</f>
        <v>0</v>
      </c>
      <c r="I24" s="94">
        <f>I25+I26+I27</f>
        <v>0</v>
      </c>
      <c r="J24" s="82">
        <f t="shared" si="0"/>
        <v>0</v>
      </c>
      <c r="K24" s="93">
        <f>K25+K26+K27</f>
        <v>0</v>
      </c>
      <c r="L24" s="94">
        <f>L25+L26+L27</f>
        <v>0</v>
      </c>
      <c r="M24" s="82">
        <f t="shared" si="1"/>
        <v>0</v>
      </c>
      <c r="N24" s="137"/>
    </row>
    <row r="25" spans="2:21" ht="15.75">
      <c r="B25" s="108"/>
      <c r="C25" s="109" t="s">
        <v>5</v>
      </c>
      <c r="D25" s="110" t="s">
        <v>68</v>
      </c>
      <c r="E25" s="110"/>
      <c r="F25" s="110"/>
      <c r="G25" s="229"/>
      <c r="H25" s="66"/>
      <c r="I25" s="67"/>
      <c r="J25" s="83">
        <f t="shared" si="0"/>
        <v>0</v>
      </c>
      <c r="K25" s="66"/>
      <c r="L25" s="67"/>
      <c r="M25" s="83">
        <f t="shared" si="1"/>
        <v>0</v>
      </c>
      <c r="N25" s="132"/>
      <c r="P25" s="65"/>
      <c r="Q25" s="65"/>
      <c r="R25" s="65"/>
      <c r="S25" s="65"/>
      <c r="T25" s="65"/>
      <c r="U25" s="65"/>
    </row>
    <row r="26" spans="2:21" ht="15.75">
      <c r="B26" s="108"/>
      <c r="C26" s="109" t="s">
        <v>7</v>
      </c>
      <c r="D26" s="110" t="s">
        <v>69</v>
      </c>
      <c r="E26" s="110"/>
      <c r="F26" s="110"/>
      <c r="G26" s="229"/>
      <c r="H26" s="66"/>
      <c r="I26" s="67"/>
      <c r="J26" s="83">
        <f t="shared" si="0"/>
        <v>0</v>
      </c>
      <c r="K26" s="66"/>
      <c r="L26" s="67"/>
      <c r="M26" s="83">
        <f t="shared" si="1"/>
        <v>0</v>
      </c>
      <c r="N26" s="132"/>
      <c r="P26" s="65"/>
      <c r="Q26" s="65"/>
      <c r="R26" s="65"/>
      <c r="S26" s="65"/>
      <c r="T26" s="65"/>
      <c r="U26" s="65"/>
    </row>
    <row r="27" spans="2:21" ht="15.75">
      <c r="B27" s="108"/>
      <c r="C27" s="109" t="s">
        <v>9</v>
      </c>
      <c r="D27" s="110" t="s">
        <v>70</v>
      </c>
      <c r="E27" s="110"/>
      <c r="F27" s="110"/>
      <c r="G27" s="229"/>
      <c r="H27" s="66"/>
      <c r="I27" s="67"/>
      <c r="J27" s="83">
        <f t="shared" si="0"/>
        <v>0</v>
      </c>
      <c r="K27" s="66"/>
      <c r="L27" s="67"/>
      <c r="M27" s="83">
        <f t="shared" si="1"/>
        <v>0</v>
      </c>
      <c r="N27" s="132"/>
      <c r="P27" s="65"/>
      <c r="Q27" s="65"/>
      <c r="R27" s="65"/>
      <c r="S27" s="65"/>
      <c r="T27" s="65"/>
      <c r="U27" s="65"/>
    </row>
    <row r="28" spans="1:14" s="65" customFormat="1" ht="16.5" thickBot="1">
      <c r="A28" s="107"/>
      <c r="B28" s="106" t="s">
        <v>71</v>
      </c>
      <c r="C28" s="114" t="s">
        <v>72</v>
      </c>
      <c r="D28" s="107"/>
      <c r="E28" s="107"/>
      <c r="F28" s="107"/>
      <c r="G28" s="228"/>
      <c r="H28" s="93">
        <f>H29+H30+H31</f>
        <v>9810915</v>
      </c>
      <c r="I28" s="94">
        <f>I29+I30+I31</f>
        <v>6872715</v>
      </c>
      <c r="J28" s="82">
        <f t="shared" si="0"/>
        <v>16683630</v>
      </c>
      <c r="K28" s="93">
        <f>K29+K30+K31</f>
        <v>8035857</v>
      </c>
      <c r="L28" s="94">
        <f>L29+L30+L31</f>
        <v>7332612</v>
      </c>
      <c r="M28" s="82">
        <f t="shared" si="1"/>
        <v>15368469</v>
      </c>
      <c r="N28" s="137"/>
    </row>
    <row r="29" spans="2:21" ht="15.75">
      <c r="B29" s="108"/>
      <c r="C29" s="109" t="s">
        <v>5</v>
      </c>
      <c r="D29" s="110" t="s">
        <v>73</v>
      </c>
      <c r="E29" s="110"/>
      <c r="F29" s="110"/>
      <c r="G29" s="229"/>
      <c r="H29" s="66">
        <v>9344786</v>
      </c>
      <c r="I29" s="67">
        <v>6818280</v>
      </c>
      <c r="J29" s="83">
        <f t="shared" si="0"/>
        <v>16163066</v>
      </c>
      <c r="K29" s="66">
        <v>7589227</v>
      </c>
      <c r="L29" s="67">
        <v>7324656</v>
      </c>
      <c r="M29" s="83">
        <f t="shared" si="1"/>
        <v>14913883</v>
      </c>
      <c r="N29" s="132"/>
      <c r="P29" s="65"/>
      <c r="Q29" s="65"/>
      <c r="R29" s="65"/>
      <c r="S29" s="65"/>
      <c r="T29" s="65"/>
      <c r="U29" s="65"/>
    </row>
    <row r="30" spans="2:21" ht="15.75">
      <c r="B30" s="108"/>
      <c r="C30" s="109" t="s">
        <v>7</v>
      </c>
      <c r="D30" s="110" t="s">
        <v>74</v>
      </c>
      <c r="E30" s="110"/>
      <c r="F30" s="110"/>
      <c r="G30" s="229"/>
      <c r="H30" s="66">
        <v>0</v>
      </c>
      <c r="I30" s="67">
        <v>54435</v>
      </c>
      <c r="J30" s="83">
        <f t="shared" si="0"/>
        <v>54435</v>
      </c>
      <c r="K30" s="66">
        <v>162234</v>
      </c>
      <c r="L30" s="67">
        <v>7956</v>
      </c>
      <c r="M30" s="83">
        <f t="shared" si="1"/>
        <v>170190</v>
      </c>
      <c r="N30" s="132"/>
      <c r="P30" s="65"/>
      <c r="Q30" s="65"/>
      <c r="R30" s="65"/>
      <c r="S30" s="65"/>
      <c r="T30" s="65"/>
      <c r="U30" s="65"/>
    </row>
    <row r="31" spans="2:21" ht="15.75">
      <c r="B31" s="108"/>
      <c r="C31" s="109" t="s">
        <v>9</v>
      </c>
      <c r="D31" s="110" t="s">
        <v>10</v>
      </c>
      <c r="E31" s="110"/>
      <c r="F31" s="110"/>
      <c r="G31" s="229"/>
      <c r="H31" s="66">
        <v>466129</v>
      </c>
      <c r="I31" s="67">
        <v>0</v>
      </c>
      <c r="J31" s="83">
        <f t="shared" si="0"/>
        <v>466129</v>
      </c>
      <c r="K31" s="66">
        <v>284396</v>
      </c>
      <c r="L31" s="67">
        <v>0</v>
      </c>
      <c r="M31" s="83">
        <f t="shared" si="1"/>
        <v>284396</v>
      </c>
      <c r="N31" s="132"/>
      <c r="P31" s="65"/>
      <c r="Q31" s="65"/>
      <c r="R31" s="65"/>
      <c r="S31" s="65"/>
      <c r="T31" s="65"/>
      <c r="U31" s="65"/>
    </row>
    <row r="32" spans="1:14" s="65" customFormat="1" ht="16.5" thickBot="1">
      <c r="A32" s="107"/>
      <c r="B32" s="106" t="s">
        <v>75</v>
      </c>
      <c r="C32" s="114" t="s">
        <v>219</v>
      </c>
      <c r="D32" s="107"/>
      <c r="E32" s="107"/>
      <c r="F32" s="107"/>
      <c r="G32" s="228"/>
      <c r="H32" s="93">
        <f>H33+H34</f>
        <v>0</v>
      </c>
      <c r="I32" s="94">
        <f>I33+I34</f>
        <v>0</v>
      </c>
      <c r="J32" s="82">
        <f t="shared" si="0"/>
        <v>0</v>
      </c>
      <c r="K32" s="93">
        <f>K33+K34</f>
        <v>0</v>
      </c>
      <c r="L32" s="94">
        <f>L33+L34</f>
        <v>0</v>
      </c>
      <c r="M32" s="82">
        <f t="shared" si="1"/>
        <v>0</v>
      </c>
      <c r="N32" s="137"/>
    </row>
    <row r="33" spans="2:21" ht="15.75">
      <c r="B33" s="108"/>
      <c r="C33" s="109" t="s">
        <v>5</v>
      </c>
      <c r="D33" s="110" t="s">
        <v>76</v>
      </c>
      <c r="E33" s="110"/>
      <c r="F33" s="110"/>
      <c r="G33" s="229"/>
      <c r="H33" s="66"/>
      <c r="I33" s="67"/>
      <c r="J33" s="83">
        <f t="shared" si="0"/>
        <v>0</v>
      </c>
      <c r="K33" s="66"/>
      <c r="L33" s="67"/>
      <c r="M33" s="83">
        <f t="shared" si="1"/>
        <v>0</v>
      </c>
      <c r="N33" s="132"/>
      <c r="P33" s="65"/>
      <c r="Q33" s="65"/>
      <c r="R33" s="65"/>
      <c r="S33" s="65"/>
      <c r="T33" s="65"/>
      <c r="U33" s="65"/>
    </row>
    <row r="34" spans="2:21" ht="15.75">
      <c r="B34" s="108"/>
      <c r="C34" s="109" t="s">
        <v>7</v>
      </c>
      <c r="D34" s="110" t="s">
        <v>77</v>
      </c>
      <c r="E34" s="110"/>
      <c r="F34" s="110"/>
      <c r="G34" s="229"/>
      <c r="H34" s="66"/>
      <c r="I34" s="67"/>
      <c r="J34" s="83">
        <f t="shared" si="0"/>
        <v>0</v>
      </c>
      <c r="K34" s="66"/>
      <c r="L34" s="67"/>
      <c r="M34" s="83">
        <f t="shared" si="1"/>
        <v>0</v>
      </c>
      <c r="N34" s="132"/>
      <c r="P34" s="65"/>
      <c r="Q34" s="65"/>
      <c r="R34" s="65"/>
      <c r="S34" s="65"/>
      <c r="T34" s="65"/>
      <c r="U34" s="65"/>
    </row>
    <row r="35" spans="1:14" s="65" customFormat="1" ht="16.5" thickBot="1">
      <c r="A35" s="107"/>
      <c r="B35" s="106" t="s">
        <v>32</v>
      </c>
      <c r="C35" s="112" t="s">
        <v>78</v>
      </c>
      <c r="D35" s="107"/>
      <c r="E35" s="107"/>
      <c r="F35" s="107"/>
      <c r="G35" s="228"/>
      <c r="H35" s="63">
        <v>3191827</v>
      </c>
      <c r="I35" s="64">
        <v>307955</v>
      </c>
      <c r="J35" s="82">
        <f t="shared" si="0"/>
        <v>3499782</v>
      </c>
      <c r="K35" s="63">
        <v>2881360</v>
      </c>
      <c r="L35" s="64">
        <v>192730</v>
      </c>
      <c r="M35" s="82">
        <f t="shared" si="1"/>
        <v>3074090</v>
      </c>
      <c r="N35" s="137"/>
    </row>
    <row r="36" spans="1:14" s="65" customFormat="1" ht="16.5" thickBot="1">
      <c r="A36" s="107"/>
      <c r="B36" s="106" t="s">
        <v>36</v>
      </c>
      <c r="C36" s="112" t="s">
        <v>79</v>
      </c>
      <c r="D36" s="107"/>
      <c r="E36" s="107"/>
      <c r="F36" s="107"/>
      <c r="G36" s="228"/>
      <c r="H36" s="63">
        <v>0</v>
      </c>
      <c r="I36" s="64">
        <v>0</v>
      </c>
      <c r="J36" s="82">
        <f t="shared" si="0"/>
        <v>0</v>
      </c>
      <c r="K36" s="63">
        <v>0</v>
      </c>
      <c r="L36" s="64">
        <v>0</v>
      </c>
      <c r="M36" s="82">
        <f t="shared" si="1"/>
        <v>0</v>
      </c>
      <c r="N36" s="137"/>
    </row>
    <row r="37" spans="1:14" s="65" customFormat="1" ht="16.5" thickBot="1">
      <c r="A37" s="107"/>
      <c r="B37" s="106" t="s">
        <v>39</v>
      </c>
      <c r="C37" s="112" t="s">
        <v>175</v>
      </c>
      <c r="D37" s="107"/>
      <c r="E37" s="107"/>
      <c r="F37" s="107"/>
      <c r="G37" s="228" t="s">
        <v>170</v>
      </c>
      <c r="H37" s="63">
        <v>26002115</v>
      </c>
      <c r="I37" s="64">
        <v>2905592</v>
      </c>
      <c r="J37" s="82">
        <f t="shared" si="0"/>
        <v>28907707</v>
      </c>
      <c r="K37" s="63">
        <v>19261784</v>
      </c>
      <c r="L37" s="64">
        <v>1502646</v>
      </c>
      <c r="M37" s="82">
        <f t="shared" si="1"/>
        <v>20764430</v>
      </c>
      <c r="N37" s="137"/>
    </row>
    <row r="38" spans="1:14" s="65" customFormat="1" ht="16.5" thickBot="1">
      <c r="A38" s="107"/>
      <c r="B38" s="106" t="s">
        <v>40</v>
      </c>
      <c r="C38" s="112" t="s">
        <v>80</v>
      </c>
      <c r="D38" s="107"/>
      <c r="E38" s="107"/>
      <c r="F38" s="107"/>
      <c r="G38" s="228"/>
      <c r="H38" s="93">
        <f>H39+H40+H41+H42</f>
        <v>17848917</v>
      </c>
      <c r="I38" s="94">
        <f>I39+I40+I41+I42</f>
        <v>9015758</v>
      </c>
      <c r="J38" s="82">
        <f t="shared" si="0"/>
        <v>26864675</v>
      </c>
      <c r="K38" s="93">
        <f>K39+K40+K41+K42</f>
        <v>14596438</v>
      </c>
      <c r="L38" s="94">
        <f>L39+L40+L41+L42</f>
        <v>6730048</v>
      </c>
      <c r="M38" s="82">
        <f t="shared" si="1"/>
        <v>21326486</v>
      </c>
      <c r="N38" s="137"/>
    </row>
    <row r="39" spans="2:21" ht="15.75">
      <c r="B39" s="108"/>
      <c r="C39" s="109" t="s">
        <v>5</v>
      </c>
      <c r="D39" s="110" t="s">
        <v>81</v>
      </c>
      <c r="E39" s="110"/>
      <c r="F39" s="110"/>
      <c r="G39" s="229"/>
      <c r="H39" s="66">
        <v>0</v>
      </c>
      <c r="I39" s="67">
        <v>0</v>
      </c>
      <c r="J39" s="83">
        <f t="shared" si="0"/>
        <v>0</v>
      </c>
      <c r="K39" s="66">
        <v>0</v>
      </c>
      <c r="L39" s="67">
        <v>0</v>
      </c>
      <c r="M39" s="83">
        <f t="shared" si="1"/>
        <v>0</v>
      </c>
      <c r="N39" s="132"/>
      <c r="P39" s="65"/>
      <c r="Q39" s="65"/>
      <c r="R39" s="65"/>
      <c r="S39" s="65"/>
      <c r="T39" s="65"/>
      <c r="U39" s="65"/>
    </row>
    <row r="40" spans="2:21" ht="15.75">
      <c r="B40" s="108"/>
      <c r="C40" s="109" t="s">
        <v>7</v>
      </c>
      <c r="D40" s="110" t="s">
        <v>82</v>
      </c>
      <c r="E40" s="110"/>
      <c r="F40" s="110"/>
      <c r="G40" s="229"/>
      <c r="H40" s="66">
        <v>6899932</v>
      </c>
      <c r="I40" s="67">
        <v>9015758</v>
      </c>
      <c r="J40" s="83">
        <f t="shared" si="0"/>
        <v>15915690</v>
      </c>
      <c r="K40" s="66">
        <v>6384757</v>
      </c>
      <c r="L40" s="67">
        <v>6730048</v>
      </c>
      <c r="M40" s="83">
        <f t="shared" si="1"/>
        <v>13114805</v>
      </c>
      <c r="N40" s="132"/>
      <c r="P40" s="65"/>
      <c r="Q40" s="65"/>
      <c r="R40" s="65"/>
      <c r="S40" s="65"/>
      <c r="T40" s="65"/>
      <c r="U40" s="65"/>
    </row>
    <row r="41" spans="2:21" ht="15.75">
      <c r="B41" s="108"/>
      <c r="C41" s="109" t="s">
        <v>9</v>
      </c>
      <c r="D41" s="110" t="s">
        <v>83</v>
      </c>
      <c r="E41" s="110"/>
      <c r="F41" s="110"/>
      <c r="G41" s="229"/>
      <c r="H41" s="66">
        <v>10948985</v>
      </c>
      <c r="I41" s="67">
        <v>0</v>
      </c>
      <c r="J41" s="83">
        <f t="shared" si="0"/>
        <v>10948985</v>
      </c>
      <c r="K41" s="66">
        <v>8211681</v>
      </c>
      <c r="L41" s="67">
        <v>0</v>
      </c>
      <c r="M41" s="83">
        <f t="shared" si="1"/>
        <v>8211681</v>
      </c>
      <c r="N41" s="132"/>
      <c r="P41" s="65"/>
      <c r="Q41" s="65"/>
      <c r="R41" s="65"/>
      <c r="S41" s="65"/>
      <c r="T41" s="65"/>
      <c r="U41" s="65"/>
    </row>
    <row r="42" spans="2:21" ht="15.75">
      <c r="B42" s="108"/>
      <c r="C42" s="109" t="s">
        <v>21</v>
      </c>
      <c r="D42" s="110" t="s">
        <v>84</v>
      </c>
      <c r="E42" s="110"/>
      <c r="F42" s="110"/>
      <c r="G42" s="229"/>
      <c r="H42" s="66">
        <v>0</v>
      </c>
      <c r="I42" s="67">
        <v>0</v>
      </c>
      <c r="J42" s="83">
        <f t="shared" si="0"/>
        <v>0</v>
      </c>
      <c r="K42" s="66">
        <v>0</v>
      </c>
      <c r="L42" s="67">
        <v>0</v>
      </c>
      <c r="M42" s="83">
        <f t="shared" si="1"/>
        <v>0</v>
      </c>
      <c r="N42" s="132"/>
      <c r="P42" s="65"/>
      <c r="Q42" s="65"/>
      <c r="R42" s="65"/>
      <c r="S42" s="65"/>
      <c r="T42" s="65"/>
      <c r="U42" s="65"/>
    </row>
    <row r="43" spans="1:14" s="65" customFormat="1" ht="16.5" thickBot="1">
      <c r="A43" s="107"/>
      <c r="B43" s="106" t="s">
        <v>41</v>
      </c>
      <c r="C43" s="114" t="s">
        <v>177</v>
      </c>
      <c r="D43" s="107"/>
      <c r="E43" s="107"/>
      <c r="F43" s="107"/>
      <c r="G43" s="228" t="s">
        <v>174</v>
      </c>
      <c r="H43" s="63">
        <v>8045724</v>
      </c>
      <c r="I43" s="64">
        <v>10097605</v>
      </c>
      <c r="J43" s="82">
        <f t="shared" si="0"/>
        <v>18143329</v>
      </c>
      <c r="K43" s="63">
        <v>7283395</v>
      </c>
      <c r="L43" s="64">
        <v>4781744</v>
      </c>
      <c r="M43" s="82">
        <f t="shared" si="1"/>
        <v>12065139</v>
      </c>
      <c r="N43" s="137"/>
    </row>
    <row r="44" spans="1:14" s="65" customFormat="1" ht="16.5" thickBot="1">
      <c r="A44" s="107"/>
      <c r="B44" s="106" t="s">
        <v>44</v>
      </c>
      <c r="C44" s="114" t="s">
        <v>179</v>
      </c>
      <c r="D44" s="107"/>
      <c r="E44" s="107"/>
      <c r="F44" s="107"/>
      <c r="G44" s="228" t="s">
        <v>176</v>
      </c>
      <c r="H44" s="93">
        <f>H45+H48+H52+H53+H54+H55</f>
        <v>148978177</v>
      </c>
      <c r="I44" s="94">
        <f>I45+I48+I52+I53+I54+I55</f>
        <v>0</v>
      </c>
      <c r="J44" s="82">
        <f t="shared" si="0"/>
        <v>148978177</v>
      </c>
      <c r="K44" s="93">
        <f>K45+K48+K52+K53+K54+K55</f>
        <v>118398459</v>
      </c>
      <c r="L44" s="94">
        <f>L45+L48+L52+L53+L54+L55</f>
        <v>0</v>
      </c>
      <c r="M44" s="82">
        <f t="shared" si="1"/>
        <v>118398459</v>
      </c>
      <c r="N44" s="137"/>
    </row>
    <row r="45" spans="2:21" ht="15.75">
      <c r="B45" s="108"/>
      <c r="C45" s="109" t="s">
        <v>5</v>
      </c>
      <c r="D45" s="110" t="s">
        <v>158</v>
      </c>
      <c r="E45" s="110"/>
      <c r="F45" s="110"/>
      <c r="G45" s="229"/>
      <c r="H45" s="97">
        <f>H46+H47</f>
        <v>100000000</v>
      </c>
      <c r="I45" s="98">
        <f>I46+I47</f>
        <v>0</v>
      </c>
      <c r="J45" s="83">
        <f t="shared" si="0"/>
        <v>100000000</v>
      </c>
      <c r="K45" s="97">
        <f>K46+K47</f>
        <v>9123322</v>
      </c>
      <c r="L45" s="98">
        <f>L46+L47</f>
        <v>0</v>
      </c>
      <c r="M45" s="83">
        <f t="shared" si="1"/>
        <v>9123322</v>
      </c>
      <c r="N45" s="132"/>
      <c r="P45" s="65"/>
      <c r="Q45" s="65"/>
      <c r="R45" s="65"/>
      <c r="S45" s="65"/>
      <c r="T45" s="65"/>
      <c r="U45" s="65"/>
    </row>
    <row r="46" spans="2:21" ht="15.75">
      <c r="B46" s="108"/>
      <c r="C46" s="113"/>
      <c r="D46" s="110" t="s">
        <v>85</v>
      </c>
      <c r="E46" s="110"/>
      <c r="F46" s="110"/>
      <c r="G46" s="232"/>
      <c r="H46" s="72">
        <v>100000000</v>
      </c>
      <c r="I46" s="73">
        <v>0</v>
      </c>
      <c r="J46" s="83">
        <f t="shared" si="0"/>
        <v>100000000</v>
      </c>
      <c r="K46" s="72">
        <v>9123322</v>
      </c>
      <c r="L46" s="73">
        <v>0</v>
      </c>
      <c r="M46" s="83">
        <f t="shared" si="1"/>
        <v>9123322</v>
      </c>
      <c r="N46" s="132"/>
      <c r="P46" s="65"/>
      <c r="Q46" s="65"/>
      <c r="R46" s="65"/>
      <c r="S46" s="65"/>
      <c r="T46" s="65"/>
      <c r="U46" s="65"/>
    </row>
    <row r="47" spans="2:21" ht="15.75">
      <c r="B47" s="108"/>
      <c r="C47" s="113"/>
      <c r="D47" s="110" t="s">
        <v>86</v>
      </c>
      <c r="E47" s="110"/>
      <c r="F47" s="110"/>
      <c r="G47" s="233"/>
      <c r="H47" s="70">
        <v>0</v>
      </c>
      <c r="I47" s="71">
        <v>0</v>
      </c>
      <c r="J47" s="83">
        <f t="shared" si="0"/>
        <v>0</v>
      </c>
      <c r="K47" s="70">
        <v>0</v>
      </c>
      <c r="L47" s="71">
        <v>0</v>
      </c>
      <c r="M47" s="83">
        <f t="shared" si="1"/>
        <v>0</v>
      </c>
      <c r="N47" s="132"/>
      <c r="P47" s="65"/>
      <c r="Q47" s="65"/>
      <c r="R47" s="65"/>
      <c r="S47" s="65"/>
      <c r="T47" s="65"/>
      <c r="U47" s="65"/>
    </row>
    <row r="48" spans="2:21" ht="15.75">
      <c r="B48" s="108"/>
      <c r="C48" s="109" t="s">
        <v>7</v>
      </c>
      <c r="D48" s="111" t="s">
        <v>87</v>
      </c>
      <c r="E48" s="110"/>
      <c r="F48" s="110"/>
      <c r="G48" s="229"/>
      <c r="H48" s="97">
        <f>H49+H50+H51</f>
        <v>16784721</v>
      </c>
      <c r="I48" s="98">
        <f>I49+I50+I51</f>
        <v>0</v>
      </c>
      <c r="J48" s="83">
        <f t="shared" si="0"/>
        <v>16784721</v>
      </c>
      <c r="K48" s="97">
        <f>K49+K50+K51</f>
        <v>13726749</v>
      </c>
      <c r="L48" s="98">
        <f>L49+L50+L51</f>
        <v>0</v>
      </c>
      <c r="M48" s="83">
        <f t="shared" si="1"/>
        <v>13726749</v>
      </c>
      <c r="N48" s="132"/>
      <c r="P48" s="65"/>
      <c r="Q48" s="65"/>
      <c r="R48" s="65"/>
      <c r="S48" s="65"/>
      <c r="T48" s="65"/>
      <c r="U48" s="65"/>
    </row>
    <row r="49" spans="2:21" ht="15.75">
      <c r="B49" s="108"/>
      <c r="C49" s="109"/>
      <c r="D49" s="113" t="s">
        <v>148</v>
      </c>
      <c r="E49" s="110"/>
      <c r="F49" s="110"/>
      <c r="G49" s="234"/>
      <c r="H49" s="74">
        <v>16784721</v>
      </c>
      <c r="I49" s="75">
        <v>0</v>
      </c>
      <c r="J49" s="83">
        <f t="shared" si="0"/>
        <v>16784721</v>
      </c>
      <c r="K49" s="74">
        <v>13726749</v>
      </c>
      <c r="L49" s="75">
        <v>0</v>
      </c>
      <c r="M49" s="83">
        <f t="shared" si="1"/>
        <v>13726749</v>
      </c>
      <c r="N49" s="132"/>
      <c r="P49" s="65"/>
      <c r="Q49" s="65"/>
      <c r="R49" s="65"/>
      <c r="S49" s="65"/>
      <c r="T49" s="65"/>
      <c r="U49" s="65"/>
    </row>
    <row r="50" spans="2:21" ht="15.75">
      <c r="B50" s="108"/>
      <c r="C50" s="109"/>
      <c r="D50" s="111" t="s">
        <v>88</v>
      </c>
      <c r="E50" s="110"/>
      <c r="F50" s="110"/>
      <c r="G50" s="235"/>
      <c r="H50" s="76">
        <v>0</v>
      </c>
      <c r="I50" s="77">
        <v>0</v>
      </c>
      <c r="J50" s="83">
        <f t="shared" si="0"/>
        <v>0</v>
      </c>
      <c r="K50" s="76">
        <v>0</v>
      </c>
      <c r="L50" s="77">
        <v>0</v>
      </c>
      <c r="M50" s="83">
        <f t="shared" si="1"/>
        <v>0</v>
      </c>
      <c r="N50" s="132"/>
      <c r="P50" s="65"/>
      <c r="Q50" s="65"/>
      <c r="R50" s="65"/>
      <c r="S50" s="65"/>
      <c r="T50" s="65"/>
      <c r="U50" s="65"/>
    </row>
    <row r="51" spans="2:21" ht="15.75">
      <c r="B51" s="108"/>
      <c r="C51" s="109"/>
      <c r="D51" s="111" t="s">
        <v>89</v>
      </c>
      <c r="E51" s="110"/>
      <c r="F51" s="110"/>
      <c r="G51" s="235"/>
      <c r="H51" s="76">
        <v>0</v>
      </c>
      <c r="I51" s="77">
        <v>0</v>
      </c>
      <c r="J51" s="83">
        <f t="shared" si="0"/>
        <v>0</v>
      </c>
      <c r="K51" s="76">
        <v>0</v>
      </c>
      <c r="L51" s="77">
        <v>0</v>
      </c>
      <c r="M51" s="83">
        <f t="shared" si="1"/>
        <v>0</v>
      </c>
      <c r="N51" s="132"/>
      <c r="P51" s="65"/>
      <c r="Q51" s="65"/>
      <c r="R51" s="65"/>
      <c r="S51" s="65"/>
      <c r="T51" s="65"/>
      <c r="U51" s="65"/>
    </row>
    <row r="52" spans="2:21" ht="15.75">
      <c r="B52" s="108"/>
      <c r="C52" s="109" t="s">
        <v>9</v>
      </c>
      <c r="D52" s="113" t="s">
        <v>90</v>
      </c>
      <c r="E52" s="110"/>
      <c r="F52" s="110"/>
      <c r="G52" s="229"/>
      <c r="H52" s="66">
        <v>32035059</v>
      </c>
      <c r="I52" s="67">
        <v>0</v>
      </c>
      <c r="J52" s="83">
        <f t="shared" si="0"/>
        <v>32035059</v>
      </c>
      <c r="K52" s="66">
        <v>95389991</v>
      </c>
      <c r="L52" s="67">
        <v>0</v>
      </c>
      <c r="M52" s="83">
        <f t="shared" si="1"/>
        <v>95389991</v>
      </c>
      <c r="N52" s="132"/>
      <c r="P52" s="65"/>
      <c r="Q52" s="65"/>
      <c r="R52" s="65"/>
      <c r="S52" s="65"/>
      <c r="T52" s="65"/>
      <c r="U52" s="65"/>
    </row>
    <row r="53" spans="2:21" ht="15.75">
      <c r="B53" s="108"/>
      <c r="C53" s="115" t="s">
        <v>21</v>
      </c>
      <c r="D53" s="110" t="s">
        <v>91</v>
      </c>
      <c r="E53" s="110"/>
      <c r="F53" s="110"/>
      <c r="G53" s="229"/>
      <c r="H53" s="66">
        <v>158397</v>
      </c>
      <c r="I53" s="67">
        <v>0</v>
      </c>
      <c r="J53" s="83">
        <f t="shared" si="0"/>
        <v>158397</v>
      </c>
      <c r="K53" s="66">
        <v>158397</v>
      </c>
      <c r="L53" s="67">
        <v>0</v>
      </c>
      <c r="M53" s="83">
        <f t="shared" si="1"/>
        <v>158397</v>
      </c>
      <c r="N53" s="132"/>
      <c r="P53" s="65"/>
      <c r="Q53" s="65"/>
      <c r="R53" s="65"/>
      <c r="S53" s="65"/>
      <c r="T53" s="65"/>
      <c r="U53" s="65"/>
    </row>
    <row r="54" spans="2:21" ht="15.75">
      <c r="B54" s="108"/>
      <c r="C54" s="115" t="s">
        <v>55</v>
      </c>
      <c r="D54" s="110" t="s">
        <v>181</v>
      </c>
      <c r="E54" s="110"/>
      <c r="F54" s="110"/>
      <c r="G54" s="229" t="s">
        <v>178</v>
      </c>
      <c r="H54" s="66">
        <v>0</v>
      </c>
      <c r="I54" s="67">
        <v>0</v>
      </c>
      <c r="J54" s="83">
        <f t="shared" si="0"/>
        <v>0</v>
      </c>
      <c r="K54" s="66">
        <v>0</v>
      </c>
      <c r="L54" s="67">
        <v>0</v>
      </c>
      <c r="M54" s="83">
        <f t="shared" si="1"/>
        <v>0</v>
      </c>
      <c r="N54" s="132"/>
      <c r="P54" s="65"/>
      <c r="Q54" s="65"/>
      <c r="R54" s="65"/>
      <c r="S54" s="65"/>
      <c r="T54" s="65"/>
      <c r="U54" s="65"/>
    </row>
    <row r="55" spans="2:21" ht="15.75">
      <c r="B55" s="108"/>
      <c r="C55" s="115" t="s">
        <v>57</v>
      </c>
      <c r="D55" s="110" t="s">
        <v>92</v>
      </c>
      <c r="E55" s="110"/>
      <c r="F55" s="110"/>
      <c r="G55" s="229"/>
      <c r="H55" s="97">
        <f>H56+H57</f>
        <v>0</v>
      </c>
      <c r="I55" s="98">
        <f>I56+I57</f>
        <v>0</v>
      </c>
      <c r="J55" s="83">
        <f t="shared" si="0"/>
        <v>0</v>
      </c>
      <c r="K55" s="97">
        <f>K56+K57</f>
        <v>0</v>
      </c>
      <c r="L55" s="98">
        <f>L56+L57</f>
        <v>0</v>
      </c>
      <c r="M55" s="83">
        <f t="shared" si="1"/>
        <v>0</v>
      </c>
      <c r="N55" s="132"/>
      <c r="P55" s="65"/>
      <c r="Q55" s="65"/>
      <c r="R55" s="65"/>
      <c r="S55" s="65"/>
      <c r="T55" s="65"/>
      <c r="U55" s="65"/>
    </row>
    <row r="56" spans="2:21" ht="15.75">
      <c r="B56" s="108"/>
      <c r="C56" s="113"/>
      <c r="D56" s="110" t="s">
        <v>93</v>
      </c>
      <c r="E56" s="110"/>
      <c r="F56" s="110"/>
      <c r="G56" s="234"/>
      <c r="H56" s="74"/>
      <c r="I56" s="75"/>
      <c r="J56" s="83">
        <f t="shared" si="0"/>
        <v>0</v>
      </c>
      <c r="K56" s="74"/>
      <c r="L56" s="75"/>
      <c r="M56" s="83">
        <f t="shared" si="1"/>
        <v>0</v>
      </c>
      <c r="N56" s="132"/>
      <c r="P56" s="65"/>
      <c r="Q56" s="65"/>
      <c r="R56" s="65"/>
      <c r="S56" s="65"/>
      <c r="T56" s="65"/>
      <c r="U56" s="65"/>
    </row>
    <row r="57" spans="2:21" ht="15.75">
      <c r="B57" s="108"/>
      <c r="C57" s="113"/>
      <c r="D57" s="110" t="s">
        <v>94</v>
      </c>
      <c r="E57" s="110"/>
      <c r="F57" s="110"/>
      <c r="G57" s="235"/>
      <c r="H57" s="76"/>
      <c r="I57" s="77"/>
      <c r="J57" s="83">
        <f t="shared" si="0"/>
        <v>0</v>
      </c>
      <c r="K57" s="76"/>
      <c r="L57" s="77"/>
      <c r="M57" s="83">
        <f t="shared" si="1"/>
        <v>0</v>
      </c>
      <c r="N57" s="132"/>
      <c r="P57" s="65"/>
      <c r="Q57" s="65"/>
      <c r="R57" s="65"/>
      <c r="S57" s="65"/>
      <c r="T57" s="65"/>
      <c r="U57" s="65"/>
    </row>
    <row r="58" spans="1:14" s="65" customFormat="1" ht="16.5" thickBot="1">
      <c r="A58" s="107"/>
      <c r="B58" s="106" t="s">
        <v>47</v>
      </c>
      <c r="C58" s="114" t="s">
        <v>95</v>
      </c>
      <c r="D58" s="107"/>
      <c r="E58" s="107"/>
      <c r="F58" s="107"/>
      <c r="G58" s="228"/>
      <c r="H58" s="93">
        <f>H59+H60</f>
        <v>38969165</v>
      </c>
      <c r="I58" s="94">
        <f>I59+I60</f>
        <v>0</v>
      </c>
      <c r="J58" s="82">
        <f>H58+I58</f>
        <v>38969165</v>
      </c>
      <c r="K58" s="93">
        <f>K59+K60</f>
        <v>30579718</v>
      </c>
      <c r="L58" s="94">
        <f>L59+L60</f>
        <v>0</v>
      </c>
      <c r="M58" s="82">
        <f>K58+L58</f>
        <v>30579718</v>
      </c>
      <c r="N58" s="137"/>
    </row>
    <row r="59" spans="2:21" ht="15.75">
      <c r="B59" s="108"/>
      <c r="C59" s="109" t="s">
        <v>5</v>
      </c>
      <c r="D59" s="111" t="s">
        <v>96</v>
      </c>
      <c r="E59" s="110"/>
      <c r="F59" s="110"/>
      <c r="G59" s="229"/>
      <c r="H59" s="66">
        <v>38969165</v>
      </c>
      <c r="I59" s="67">
        <v>0</v>
      </c>
      <c r="J59" s="83">
        <f>H59+I59</f>
        <v>38969165</v>
      </c>
      <c r="K59" s="66">
        <v>30579718</v>
      </c>
      <c r="L59" s="67">
        <v>0</v>
      </c>
      <c r="M59" s="83">
        <f>K59+L59</f>
        <v>30579718</v>
      </c>
      <c r="N59" s="132"/>
      <c r="P59" s="65"/>
      <c r="Q59" s="65"/>
      <c r="R59" s="65"/>
      <c r="S59" s="65"/>
      <c r="T59" s="65"/>
      <c r="U59" s="65"/>
    </row>
    <row r="60" spans="2:21" ht="15.75">
      <c r="B60" s="108"/>
      <c r="C60" s="109" t="s">
        <v>7</v>
      </c>
      <c r="D60" s="111" t="s">
        <v>97</v>
      </c>
      <c r="E60" s="110"/>
      <c r="F60" s="110"/>
      <c r="G60" s="229"/>
      <c r="H60" s="66">
        <v>0</v>
      </c>
      <c r="I60" s="67">
        <v>0</v>
      </c>
      <c r="J60" s="83">
        <f>H60+I60</f>
        <v>0</v>
      </c>
      <c r="K60" s="66">
        <v>0</v>
      </c>
      <c r="L60" s="67">
        <v>0</v>
      </c>
      <c r="M60" s="83">
        <f>K60+L60</f>
        <v>0</v>
      </c>
      <c r="N60" s="132"/>
      <c r="P60" s="65"/>
      <c r="Q60" s="65"/>
      <c r="R60" s="65"/>
      <c r="S60" s="65"/>
      <c r="T60" s="65"/>
      <c r="U60" s="65"/>
    </row>
    <row r="61" spans="2:21" ht="15.75">
      <c r="B61" s="108"/>
      <c r="C61" s="113"/>
      <c r="D61" s="110"/>
      <c r="E61" s="110"/>
      <c r="F61" s="110"/>
      <c r="G61" s="236"/>
      <c r="H61" s="78"/>
      <c r="I61" s="11"/>
      <c r="J61" s="88"/>
      <c r="K61" s="78"/>
      <c r="L61" s="11"/>
      <c r="M61" s="88"/>
      <c r="N61" s="132"/>
      <c r="P61" s="65"/>
      <c r="Q61" s="65"/>
      <c r="R61" s="65"/>
      <c r="S61" s="65"/>
      <c r="T61" s="65"/>
      <c r="U61" s="65"/>
    </row>
    <row r="62" spans="1:14" s="65" customFormat="1" ht="16.5" thickBot="1">
      <c r="A62" s="107"/>
      <c r="B62" s="106"/>
      <c r="C62" s="114" t="s">
        <v>182</v>
      </c>
      <c r="D62" s="107"/>
      <c r="E62" s="107"/>
      <c r="F62" s="107"/>
      <c r="G62" s="237" t="s">
        <v>180</v>
      </c>
      <c r="H62" s="99">
        <f>H58+H44+H43+H38+H37+H36+H35+H32+H28+H24+H17+H16+H9+H23</f>
        <v>1053411902</v>
      </c>
      <c r="I62" s="100">
        <f>I58+I44+I43+I38+I37+I36+I35+I32+I28+I24+I23+I17+I16+I9</f>
        <v>1317600913</v>
      </c>
      <c r="J62" s="89">
        <f>H62+I62</f>
        <v>2371012815</v>
      </c>
      <c r="K62" s="99">
        <f>K58+K44+K43+K38+K37+K36+K35+K32+K28+K24+K17+K16+K9+K23</f>
        <v>943652092</v>
      </c>
      <c r="L62" s="100">
        <f>L58+L44+L43+L38+L37+L36+L35+L32+L28+L24+L23+L17+L16+L9</f>
        <v>1097034656</v>
      </c>
      <c r="M62" s="89">
        <f>K62+L62</f>
        <v>2040686748</v>
      </c>
      <c r="N62" s="137"/>
    </row>
    <row r="63" spans="2:21" ht="16.5" thickTop="1">
      <c r="B63" s="101"/>
      <c r="C63" s="102"/>
      <c r="D63" s="103"/>
      <c r="E63" s="103"/>
      <c r="F63" s="104"/>
      <c r="G63" s="236"/>
      <c r="H63" s="78"/>
      <c r="I63" s="11"/>
      <c r="J63" s="88"/>
      <c r="K63" s="78"/>
      <c r="L63" s="11"/>
      <c r="M63" s="88"/>
      <c r="N63" s="132"/>
      <c r="P63" s="65"/>
      <c r="Q63" s="65"/>
      <c r="R63" s="65"/>
      <c r="S63" s="65"/>
      <c r="T63" s="65"/>
      <c r="U63" s="65"/>
    </row>
    <row r="64" spans="2:21" ht="15.75">
      <c r="B64" s="108"/>
      <c r="C64" s="113" t="s">
        <v>184</v>
      </c>
      <c r="D64" s="110"/>
      <c r="E64" s="110"/>
      <c r="F64" s="116"/>
      <c r="G64" s="236" t="s">
        <v>183</v>
      </c>
      <c r="H64" s="78"/>
      <c r="I64" s="11"/>
      <c r="J64" s="88"/>
      <c r="K64" s="78"/>
      <c r="L64" s="11"/>
      <c r="M64" s="88"/>
      <c r="N64" s="132"/>
      <c r="P64" s="65"/>
      <c r="Q64" s="65"/>
      <c r="R64" s="65"/>
      <c r="S64" s="65"/>
      <c r="T64" s="65"/>
      <c r="U64" s="65"/>
    </row>
    <row r="65" spans="2:21" ht="15.75">
      <c r="B65" s="108"/>
      <c r="C65" s="113"/>
      <c r="D65" s="110"/>
      <c r="E65" s="110"/>
      <c r="F65" s="116"/>
      <c r="G65" s="236"/>
      <c r="H65" s="78"/>
      <c r="I65" s="11"/>
      <c r="J65" s="88"/>
      <c r="K65" s="78"/>
      <c r="L65" s="11"/>
      <c r="M65" s="88"/>
      <c r="N65" s="132"/>
      <c r="P65" s="65"/>
      <c r="Q65" s="65"/>
      <c r="R65" s="65"/>
      <c r="S65" s="65"/>
      <c r="T65" s="65"/>
      <c r="U65" s="65"/>
    </row>
    <row r="66" spans="2:21" ht="16.5" thickBot="1">
      <c r="B66" s="108" t="s">
        <v>3</v>
      </c>
      <c r="C66" s="113" t="s">
        <v>186</v>
      </c>
      <c r="D66" s="110"/>
      <c r="E66" s="110"/>
      <c r="F66" s="116"/>
      <c r="G66" s="238" t="s">
        <v>185</v>
      </c>
      <c r="H66" s="79">
        <v>20359150</v>
      </c>
      <c r="I66" s="80">
        <v>52949974</v>
      </c>
      <c r="J66" s="90">
        <f>H66+I66</f>
        <v>73309124</v>
      </c>
      <c r="K66" s="79">
        <v>19495881</v>
      </c>
      <c r="L66" s="80">
        <v>73766669</v>
      </c>
      <c r="M66" s="90">
        <f>K66+L66</f>
        <v>93262550</v>
      </c>
      <c r="N66" s="132"/>
      <c r="P66" s="65"/>
      <c r="Q66" s="65"/>
      <c r="R66" s="65"/>
      <c r="S66" s="65"/>
      <c r="T66" s="65"/>
      <c r="U66" s="65"/>
    </row>
    <row r="67" spans="2:21" ht="16.5" thickBot="1">
      <c r="B67" s="108" t="s">
        <v>11</v>
      </c>
      <c r="C67" s="111" t="s">
        <v>188</v>
      </c>
      <c r="D67" s="110"/>
      <c r="E67" s="110"/>
      <c r="F67" s="116"/>
      <c r="G67" s="238" t="s">
        <v>187</v>
      </c>
      <c r="H67" s="79">
        <v>76001799</v>
      </c>
      <c r="I67" s="80">
        <v>0</v>
      </c>
      <c r="J67" s="90">
        <f>H67+I67</f>
        <v>76001799</v>
      </c>
      <c r="K67" s="79">
        <v>75385407</v>
      </c>
      <c r="L67" s="80">
        <v>0</v>
      </c>
      <c r="M67" s="90">
        <f>K67+L67</f>
        <v>75385407</v>
      </c>
      <c r="N67" s="132"/>
      <c r="P67" s="65"/>
      <c r="Q67" s="65"/>
      <c r="R67" s="65"/>
      <c r="S67" s="65"/>
      <c r="T67" s="65"/>
      <c r="U67" s="65"/>
    </row>
    <row r="68" spans="2:21" ht="16.5" thickBot="1">
      <c r="B68" s="108" t="s">
        <v>15</v>
      </c>
      <c r="C68" s="113" t="s">
        <v>190</v>
      </c>
      <c r="D68" s="110"/>
      <c r="E68" s="110"/>
      <c r="F68" s="116"/>
      <c r="G68" s="238" t="s">
        <v>189</v>
      </c>
      <c r="H68" s="79">
        <v>84968032</v>
      </c>
      <c r="I68" s="80">
        <v>84797020</v>
      </c>
      <c r="J68" s="90">
        <f>H68+I68</f>
        <v>169765052</v>
      </c>
      <c r="K68" s="79">
        <v>21241465</v>
      </c>
      <c r="L68" s="80">
        <v>108915591</v>
      </c>
      <c r="M68" s="90">
        <f>K68+L68</f>
        <v>130157056</v>
      </c>
      <c r="N68" s="132"/>
      <c r="P68" s="65"/>
      <c r="Q68" s="65"/>
      <c r="R68" s="65"/>
      <c r="S68" s="65"/>
      <c r="T68" s="65"/>
      <c r="U68" s="65"/>
    </row>
    <row r="69" spans="2:21" ht="16.5" thickBot="1">
      <c r="B69" s="108" t="s">
        <v>16</v>
      </c>
      <c r="C69" s="113" t="s">
        <v>159</v>
      </c>
      <c r="D69" s="110"/>
      <c r="E69" s="110"/>
      <c r="F69" s="116"/>
      <c r="G69" s="238"/>
      <c r="H69" s="79">
        <v>145752911</v>
      </c>
      <c r="I69" s="81">
        <v>1896471768</v>
      </c>
      <c r="J69" s="91">
        <f>H69+I69</f>
        <v>2042224679</v>
      </c>
      <c r="K69" s="79">
        <v>115988070</v>
      </c>
      <c r="L69" s="81">
        <v>1453089260</v>
      </c>
      <c r="M69" s="91">
        <f>K69+L69</f>
        <v>1569077330</v>
      </c>
      <c r="N69" s="132"/>
      <c r="P69" s="65"/>
      <c r="Q69" s="65"/>
      <c r="R69" s="65"/>
      <c r="S69" s="65"/>
      <c r="T69" s="65"/>
      <c r="U69" s="65"/>
    </row>
    <row r="70" spans="1:14" s="140" customFormat="1" ht="16.5" thickBot="1">
      <c r="A70" s="107"/>
      <c r="B70" s="117"/>
      <c r="C70" s="118" t="s">
        <v>98</v>
      </c>
      <c r="D70" s="100"/>
      <c r="E70" s="100"/>
      <c r="F70" s="119"/>
      <c r="G70" s="219"/>
      <c r="H70" s="99">
        <f>H66+H67+H68+H69</f>
        <v>327081892</v>
      </c>
      <c r="I70" s="100">
        <f>I66+I67+I68+I69</f>
        <v>2034218762</v>
      </c>
      <c r="J70" s="92">
        <f>H70+I70</f>
        <v>2361300654</v>
      </c>
      <c r="K70" s="99">
        <f>K66+K67+K68+K69</f>
        <v>232110823</v>
      </c>
      <c r="L70" s="100">
        <f>L66+L67+L68+L69</f>
        <v>1635771520</v>
      </c>
      <c r="M70" s="89">
        <f>K70+L70</f>
        <v>1867882343</v>
      </c>
      <c r="N70" s="137"/>
    </row>
    <row r="71" spans="1:14" s="138" customFormat="1" ht="16.5" thickTop="1">
      <c r="A71" s="110"/>
      <c r="B71" s="108"/>
      <c r="C71" s="113"/>
      <c r="D71" s="110"/>
      <c r="E71" s="110"/>
      <c r="F71" s="110"/>
      <c r="G71" s="109"/>
      <c r="H71" s="110"/>
      <c r="I71" s="110"/>
      <c r="J71" s="110"/>
      <c r="K71" s="110"/>
      <c r="L71" s="110"/>
      <c r="M71" s="110"/>
      <c r="N71" s="132"/>
    </row>
    <row r="72" spans="1:14" s="138" customFormat="1" ht="15.75">
      <c r="A72" s="110"/>
      <c r="B72" s="108"/>
      <c r="C72" s="113"/>
      <c r="D72" s="110"/>
      <c r="E72" s="110"/>
      <c r="F72" s="110"/>
      <c r="G72" s="109"/>
      <c r="H72" s="110"/>
      <c r="I72" s="110"/>
      <c r="J72" s="110"/>
      <c r="K72" s="110"/>
      <c r="L72" s="110"/>
      <c r="M72" s="110"/>
      <c r="N72" s="132"/>
    </row>
    <row r="73" spans="1:14" s="138" customFormat="1" ht="16.5" thickBot="1">
      <c r="A73" s="132"/>
      <c r="B73" s="141"/>
      <c r="C73" s="142"/>
      <c r="D73" s="143"/>
      <c r="E73" s="143"/>
      <c r="F73" s="143"/>
      <c r="G73" s="144"/>
      <c r="H73" s="143"/>
      <c r="I73" s="143"/>
      <c r="J73" s="143"/>
      <c r="K73" s="143"/>
      <c r="L73" s="143"/>
      <c r="M73" s="143"/>
      <c r="N73" s="139"/>
    </row>
    <row r="74" ht="16.5" thickTop="1"/>
  </sheetData>
  <sheetProtection password="CC26" sheet="1"/>
  <mergeCells count="6">
    <mergeCell ref="F3:H3"/>
    <mergeCell ref="F4:H4"/>
    <mergeCell ref="F5:H5"/>
    <mergeCell ref="K6:M6"/>
    <mergeCell ref="C7:D7"/>
    <mergeCell ref="H6:J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tabSelected="1" zoomScale="75" zoomScaleNormal="75" zoomScalePageLayoutView="0" workbookViewId="0" topLeftCell="A79">
      <selection activeCell="M85" sqref="M85"/>
    </sheetView>
  </sheetViews>
  <sheetFormatPr defaultColWidth="9.140625" defaultRowHeight="12.75"/>
  <cols>
    <col min="1" max="1" width="6.00390625" style="1" customWidth="1"/>
    <col min="2" max="2" width="9.140625" style="28" customWidth="1"/>
    <col min="3" max="3" width="9.140625" style="29" customWidth="1"/>
    <col min="4" max="4" width="49.00390625" style="29" customWidth="1"/>
    <col min="5" max="5" width="9.140625" style="29" customWidth="1"/>
    <col min="6" max="6" width="13.7109375" style="29" customWidth="1"/>
    <col min="7" max="7" width="9.8515625" style="30" customWidth="1"/>
    <col min="8" max="8" width="29.421875" style="2" customWidth="1"/>
    <col min="9" max="9" width="26.7109375" style="2" customWidth="1"/>
    <col min="10" max="10" width="8.7109375" style="1" customWidth="1"/>
    <col min="11" max="16384" width="9.140625" style="1" customWidth="1"/>
  </cols>
  <sheetData>
    <row r="1" ht="16.5" thickBot="1">
      <c r="J1" s="3"/>
    </row>
    <row r="2" spans="2:10" ht="17.25" thickBot="1" thickTop="1">
      <c r="B2" s="31"/>
      <c r="C2" s="32"/>
      <c r="D2" s="33"/>
      <c r="E2" s="33"/>
      <c r="F2" s="33"/>
      <c r="G2" s="34"/>
      <c r="H2" s="4"/>
      <c r="I2" s="5"/>
      <c r="J2" s="6"/>
    </row>
    <row r="3" spans="2:10" ht="16.5" thickTop="1">
      <c r="B3" s="35"/>
      <c r="C3" s="36"/>
      <c r="D3" s="36"/>
      <c r="E3" s="36"/>
      <c r="F3" s="36"/>
      <c r="G3" s="37"/>
      <c r="H3" s="7"/>
      <c r="I3" s="7"/>
      <c r="J3" s="8"/>
    </row>
    <row r="4" spans="1:10" ht="15.75">
      <c r="A4" s="9"/>
      <c r="B4" s="38"/>
      <c r="C4" s="39"/>
      <c r="D4" s="258" t="str">
        <f>Pasifler!F3</f>
        <v>CREDITWEST BANK LTD.</v>
      </c>
      <c r="E4" s="259"/>
      <c r="F4" s="259"/>
      <c r="G4" s="40"/>
      <c r="H4" s="11"/>
      <c r="I4" s="11"/>
      <c r="J4" s="9"/>
    </row>
    <row r="5" spans="2:10" ht="15.75">
      <c r="B5" s="38"/>
      <c r="C5" s="39"/>
      <c r="D5" s="260" t="s">
        <v>227</v>
      </c>
      <c r="E5" s="260"/>
      <c r="F5" s="260"/>
      <c r="G5" s="41"/>
      <c r="H5" s="11"/>
      <c r="I5" s="11"/>
      <c r="J5" s="9"/>
    </row>
    <row r="6" spans="2:10" ht="15.75">
      <c r="B6" s="38"/>
      <c r="C6" s="39"/>
      <c r="D6" s="261" t="s">
        <v>228</v>
      </c>
      <c r="E6" s="261"/>
      <c r="F6" s="261"/>
      <c r="G6" s="41"/>
      <c r="H6" s="11"/>
      <c r="I6" s="11"/>
      <c r="J6" s="9"/>
    </row>
    <row r="7" spans="2:10" ht="15.75">
      <c r="B7" s="38"/>
      <c r="C7" s="39"/>
      <c r="D7" s="39"/>
      <c r="E7" s="39"/>
      <c r="F7" s="39"/>
      <c r="G7" s="43" t="s">
        <v>164</v>
      </c>
      <c r="H7" s="12" t="s">
        <v>0</v>
      </c>
      <c r="I7" s="12" t="s">
        <v>1</v>
      </c>
      <c r="J7" s="13"/>
    </row>
    <row r="8" spans="2:10" ht="16.5" thickBot="1">
      <c r="B8" s="38"/>
      <c r="C8" s="39"/>
      <c r="D8" s="44"/>
      <c r="E8" s="39"/>
      <c r="F8" s="39"/>
      <c r="G8" s="43"/>
      <c r="H8" s="218">
        <f>Aktifler!I7</f>
        <v>43100</v>
      </c>
      <c r="I8" s="218">
        <f>Aktifler!L7</f>
        <v>42735</v>
      </c>
      <c r="J8" s="13"/>
    </row>
    <row r="9" spans="2:10" ht="16.5" thickBot="1">
      <c r="B9" s="38"/>
      <c r="C9" s="39"/>
      <c r="D9" s="39"/>
      <c r="E9" s="39"/>
      <c r="F9" s="39"/>
      <c r="G9" s="45"/>
      <c r="H9" s="14"/>
      <c r="I9" s="14"/>
      <c r="J9" s="13"/>
    </row>
    <row r="10" spans="2:13" ht="16.5" thickBot="1">
      <c r="B10" s="38" t="s">
        <v>3</v>
      </c>
      <c r="C10" s="44" t="s">
        <v>209</v>
      </c>
      <c r="D10" s="39"/>
      <c r="E10" s="39"/>
      <c r="F10" s="39"/>
      <c r="G10" s="239" t="s">
        <v>183</v>
      </c>
      <c r="H10" s="56">
        <f>H11+H19+H20+H25+H28</f>
        <v>183812213</v>
      </c>
      <c r="I10" s="56">
        <f>I11+I19+I20+I25+I28</f>
        <v>164100174</v>
      </c>
      <c r="J10" s="9"/>
      <c r="L10" s="2"/>
      <c r="M10" s="2"/>
    </row>
    <row r="11" spans="2:13" ht="15.75">
      <c r="B11" s="38"/>
      <c r="C11" s="42" t="s">
        <v>5</v>
      </c>
      <c r="D11" s="39" t="s">
        <v>99</v>
      </c>
      <c r="E11" s="39"/>
      <c r="F11" s="39"/>
      <c r="G11" s="240"/>
      <c r="H11" s="57">
        <f>H12+H15+H18</f>
        <v>148067568</v>
      </c>
      <c r="I11" s="57">
        <f>I12+I15+I18</f>
        <v>132861590</v>
      </c>
      <c r="J11" s="9"/>
      <c r="L11" s="2"/>
      <c r="M11" s="2"/>
    </row>
    <row r="12" spans="2:13" ht="15.75">
      <c r="B12" s="38"/>
      <c r="C12" s="46"/>
      <c r="D12" s="39" t="s">
        <v>100</v>
      </c>
      <c r="E12" s="39"/>
      <c r="F12" s="39"/>
      <c r="G12" s="241"/>
      <c r="H12" s="58">
        <f>H13+H14</f>
        <v>80141062</v>
      </c>
      <c r="I12" s="58">
        <f>I13+I14</f>
        <v>77141529</v>
      </c>
      <c r="J12" s="9"/>
      <c r="L12" s="2"/>
      <c r="M12" s="2"/>
    </row>
    <row r="13" spans="2:13" ht="15.75">
      <c r="B13" s="38"/>
      <c r="C13" s="46"/>
      <c r="D13" s="39" t="s">
        <v>101</v>
      </c>
      <c r="E13" s="39"/>
      <c r="F13" s="39"/>
      <c r="G13" s="242"/>
      <c r="H13" s="18">
        <v>30353678</v>
      </c>
      <c r="I13" s="18">
        <v>31670867</v>
      </c>
      <c r="J13" s="9"/>
      <c r="L13" s="2"/>
      <c r="M13" s="2"/>
    </row>
    <row r="14" spans="2:13" ht="15.75">
      <c r="B14" s="38"/>
      <c r="C14" s="46"/>
      <c r="D14" s="39" t="s">
        <v>102</v>
      </c>
      <c r="E14" s="39"/>
      <c r="F14" s="39"/>
      <c r="G14" s="242"/>
      <c r="H14" s="18">
        <v>49787384</v>
      </c>
      <c r="I14" s="18">
        <v>45470662</v>
      </c>
      <c r="J14" s="9"/>
      <c r="L14" s="2"/>
      <c r="M14" s="2"/>
    </row>
    <row r="15" spans="2:13" ht="15.75">
      <c r="B15" s="38"/>
      <c r="C15" s="46"/>
      <c r="D15" s="47" t="s">
        <v>103</v>
      </c>
      <c r="E15" s="39"/>
      <c r="F15" s="39"/>
      <c r="G15" s="241"/>
      <c r="H15" s="58">
        <f>H16+H17</f>
        <v>66247732</v>
      </c>
      <c r="I15" s="58">
        <f>I16+I17</f>
        <v>54234849</v>
      </c>
      <c r="J15" s="9"/>
      <c r="L15" s="2"/>
      <c r="M15" s="2"/>
    </row>
    <row r="16" spans="2:13" ht="15.75">
      <c r="B16" s="38"/>
      <c r="C16" s="46"/>
      <c r="D16" s="39" t="s">
        <v>101</v>
      </c>
      <c r="E16" s="39"/>
      <c r="F16" s="39"/>
      <c r="G16" s="242"/>
      <c r="H16" s="18">
        <v>26131200</v>
      </c>
      <c r="I16" s="18">
        <v>21113340</v>
      </c>
      <c r="J16" s="9"/>
      <c r="L16" s="2"/>
      <c r="M16" s="2"/>
    </row>
    <row r="17" spans="2:13" ht="15.75">
      <c r="B17" s="38"/>
      <c r="C17" s="46"/>
      <c r="D17" s="39" t="s">
        <v>102</v>
      </c>
      <c r="E17" s="39"/>
      <c r="F17" s="39"/>
      <c r="G17" s="242"/>
      <c r="H17" s="18">
        <v>40116532</v>
      </c>
      <c r="I17" s="18">
        <v>33121509</v>
      </c>
      <c r="J17" s="9"/>
      <c r="L17" s="2"/>
      <c r="M17" s="2"/>
    </row>
    <row r="18" spans="2:13" ht="15.75">
      <c r="B18" s="38"/>
      <c r="C18" s="46"/>
      <c r="D18" s="39" t="s">
        <v>104</v>
      </c>
      <c r="E18" s="39"/>
      <c r="F18" s="39"/>
      <c r="G18" s="241"/>
      <c r="H18" s="17">
        <v>1678774</v>
      </c>
      <c r="I18" s="17">
        <v>1485212</v>
      </c>
      <c r="J18" s="9"/>
      <c r="L18" s="2"/>
      <c r="M18" s="2"/>
    </row>
    <row r="19" spans="2:13" ht="15.75">
      <c r="B19" s="38"/>
      <c r="C19" s="42" t="s">
        <v>7</v>
      </c>
      <c r="D19" s="39" t="s">
        <v>105</v>
      </c>
      <c r="E19" s="39"/>
      <c r="F19" s="39"/>
      <c r="G19" s="240"/>
      <c r="H19" s="16">
        <v>2063918</v>
      </c>
      <c r="I19" s="16">
        <v>1863980</v>
      </c>
      <c r="J19" s="9"/>
      <c r="L19" s="2"/>
      <c r="M19" s="2"/>
    </row>
    <row r="20" spans="2:13" ht="15.75">
      <c r="B20" s="38"/>
      <c r="C20" s="42" t="s">
        <v>9</v>
      </c>
      <c r="D20" s="39" t="s">
        <v>106</v>
      </c>
      <c r="E20" s="39"/>
      <c r="F20" s="39"/>
      <c r="G20" s="240"/>
      <c r="H20" s="57">
        <f>H21+H22+H23+H24</f>
        <v>25849252</v>
      </c>
      <c r="I20" s="57">
        <f>I21+I22+I23+I24</f>
        <v>20259862</v>
      </c>
      <c r="J20" s="9"/>
      <c r="L20" s="2"/>
      <c r="M20" s="2"/>
    </row>
    <row r="21" spans="2:13" ht="15.75">
      <c r="B21" s="38"/>
      <c r="C21" s="46"/>
      <c r="D21" s="39" t="s">
        <v>149</v>
      </c>
      <c r="E21" s="39"/>
      <c r="F21" s="39"/>
      <c r="G21" s="241"/>
      <c r="H21" s="19">
        <v>2189237</v>
      </c>
      <c r="I21" s="19">
        <v>1698401</v>
      </c>
      <c r="J21" s="9"/>
      <c r="L21" s="2"/>
      <c r="M21" s="2"/>
    </row>
    <row r="22" spans="2:13" ht="15.75">
      <c r="B22" s="38"/>
      <c r="C22" s="46"/>
      <c r="D22" s="39" t="s">
        <v>107</v>
      </c>
      <c r="E22" s="39"/>
      <c r="F22" s="39"/>
      <c r="G22" s="241"/>
      <c r="H22" s="19">
        <v>4319546</v>
      </c>
      <c r="I22" s="19">
        <v>799338</v>
      </c>
      <c r="J22" s="9"/>
      <c r="L22" s="2"/>
      <c r="M22" s="2"/>
    </row>
    <row r="23" spans="2:13" ht="15.75">
      <c r="B23" s="38"/>
      <c r="C23" s="46"/>
      <c r="D23" s="39" t="s">
        <v>108</v>
      </c>
      <c r="E23" s="39"/>
      <c r="F23" s="39"/>
      <c r="G23" s="241"/>
      <c r="H23" s="19">
        <v>19340469</v>
      </c>
      <c r="I23" s="19">
        <v>17762123</v>
      </c>
      <c r="J23" s="9"/>
      <c r="L23" s="2"/>
      <c r="M23" s="2"/>
    </row>
    <row r="24" spans="2:13" ht="15.75">
      <c r="B24" s="38"/>
      <c r="C24" s="42"/>
      <c r="D24" s="46" t="s">
        <v>222</v>
      </c>
      <c r="E24" s="39"/>
      <c r="F24" s="39"/>
      <c r="G24" s="241"/>
      <c r="H24" s="19">
        <v>0</v>
      </c>
      <c r="I24" s="19">
        <v>0</v>
      </c>
      <c r="J24" s="9"/>
      <c r="L24" s="2"/>
      <c r="M24" s="2"/>
    </row>
    <row r="25" spans="2:13" ht="15.75">
      <c r="B25" s="38"/>
      <c r="C25" s="42" t="s">
        <v>21</v>
      </c>
      <c r="D25" s="39" t="s">
        <v>109</v>
      </c>
      <c r="E25" s="39"/>
      <c r="F25" s="39"/>
      <c r="G25" s="240"/>
      <c r="H25" s="57">
        <f>H26+H27</f>
        <v>7828146</v>
      </c>
      <c r="I25" s="57">
        <f>I26+I27</f>
        <v>9107708</v>
      </c>
      <c r="J25" s="9"/>
      <c r="L25" s="2"/>
      <c r="M25" s="2"/>
    </row>
    <row r="26" spans="2:13" ht="15.75">
      <c r="B26" s="38"/>
      <c r="C26" s="42"/>
      <c r="D26" s="39" t="s">
        <v>220</v>
      </c>
      <c r="E26" s="39"/>
      <c r="F26" s="39"/>
      <c r="G26" s="241"/>
      <c r="H26" s="19">
        <v>2143981</v>
      </c>
      <c r="I26" s="19">
        <v>1820537</v>
      </c>
      <c r="J26" s="9"/>
      <c r="L26" s="2"/>
      <c r="M26" s="2"/>
    </row>
    <row r="27" spans="2:13" ht="15.75">
      <c r="B27" s="38"/>
      <c r="C27" s="46"/>
      <c r="D27" s="39" t="s">
        <v>221</v>
      </c>
      <c r="E27" s="39"/>
      <c r="F27" s="39"/>
      <c r="G27" s="241"/>
      <c r="H27" s="19">
        <v>5684165</v>
      </c>
      <c r="I27" s="19">
        <v>7287171</v>
      </c>
      <c r="J27" s="9"/>
      <c r="L27" s="2"/>
      <c r="M27" s="2"/>
    </row>
    <row r="28" spans="2:13" ht="15.75">
      <c r="B28" s="38"/>
      <c r="C28" s="42" t="s">
        <v>55</v>
      </c>
      <c r="D28" s="47" t="s">
        <v>210</v>
      </c>
      <c r="E28" s="39"/>
      <c r="F28" s="39"/>
      <c r="G28" s="240" t="s">
        <v>187</v>
      </c>
      <c r="H28" s="16">
        <v>3329</v>
      </c>
      <c r="I28" s="16">
        <v>7034</v>
      </c>
      <c r="J28" s="9"/>
      <c r="L28" s="2"/>
      <c r="M28" s="2"/>
    </row>
    <row r="29" spans="2:13" ht="15.75">
      <c r="B29" s="38"/>
      <c r="C29" s="46"/>
      <c r="D29" s="39"/>
      <c r="E29" s="39"/>
      <c r="F29" s="39"/>
      <c r="G29" s="243"/>
      <c r="H29" s="20"/>
      <c r="I29" s="20"/>
      <c r="J29" s="9"/>
      <c r="L29" s="2"/>
      <c r="M29" s="2"/>
    </row>
    <row r="30" spans="2:13" ht="16.5" thickBot="1">
      <c r="B30" s="48" t="s">
        <v>11</v>
      </c>
      <c r="C30" s="49" t="s">
        <v>211</v>
      </c>
      <c r="D30" s="39"/>
      <c r="E30" s="39"/>
      <c r="F30" s="39"/>
      <c r="G30" s="239" t="s">
        <v>183</v>
      </c>
      <c r="H30" s="56">
        <f>H31+H37+H44+H45+H50+H51</f>
        <v>101369576</v>
      </c>
      <c r="I30" s="56">
        <f>I31+I37+I44+I45+I50+I51</f>
        <v>94848582</v>
      </c>
      <c r="J30" s="9"/>
      <c r="L30" s="2"/>
      <c r="M30" s="2"/>
    </row>
    <row r="31" spans="2:13" ht="15.75">
      <c r="B31" s="38"/>
      <c r="C31" s="42" t="s">
        <v>5</v>
      </c>
      <c r="D31" s="39" t="s">
        <v>110</v>
      </c>
      <c r="E31" s="39"/>
      <c r="F31" s="39"/>
      <c r="G31" s="240"/>
      <c r="H31" s="57">
        <f>H32+H33+H34+H35+H36</f>
        <v>69065534</v>
      </c>
      <c r="I31" s="57">
        <f>I32+I33+I34+I35+I36</f>
        <v>61162277</v>
      </c>
      <c r="J31" s="9"/>
      <c r="L31" s="2"/>
      <c r="M31" s="2"/>
    </row>
    <row r="32" spans="2:13" ht="15.75">
      <c r="B32" s="38"/>
      <c r="C32" s="46"/>
      <c r="D32" s="47" t="s">
        <v>111</v>
      </c>
      <c r="E32" s="39"/>
      <c r="F32" s="39"/>
      <c r="G32" s="241"/>
      <c r="H32" s="19">
        <v>63501096</v>
      </c>
      <c r="I32" s="19">
        <v>56784795</v>
      </c>
      <c r="J32" s="9"/>
      <c r="L32" s="2"/>
      <c r="M32" s="2"/>
    </row>
    <row r="33" spans="2:13" ht="15.75">
      <c r="B33" s="38"/>
      <c r="C33" s="46"/>
      <c r="D33" s="47" t="s">
        <v>150</v>
      </c>
      <c r="E33" s="39"/>
      <c r="F33" s="39"/>
      <c r="G33" s="241"/>
      <c r="H33" s="19">
        <v>2540376</v>
      </c>
      <c r="I33" s="19">
        <v>2176981</v>
      </c>
      <c r="J33" s="9"/>
      <c r="L33" s="2"/>
      <c r="M33" s="2"/>
    </row>
    <row r="34" spans="2:13" ht="15.75">
      <c r="B34" s="38"/>
      <c r="C34" s="46"/>
      <c r="D34" s="47" t="s">
        <v>151</v>
      </c>
      <c r="E34" s="39"/>
      <c r="F34" s="39"/>
      <c r="G34" s="241"/>
      <c r="H34" s="19">
        <v>1897536</v>
      </c>
      <c r="I34" s="19">
        <v>1662104</v>
      </c>
      <c r="J34" s="9"/>
      <c r="L34" s="2"/>
      <c r="M34" s="2"/>
    </row>
    <row r="35" spans="2:13" ht="15.75">
      <c r="B35" s="38"/>
      <c r="C35" s="46"/>
      <c r="D35" s="47" t="s">
        <v>152</v>
      </c>
      <c r="E35" s="39"/>
      <c r="F35" s="39"/>
      <c r="G35" s="241"/>
      <c r="H35" s="19">
        <v>664124</v>
      </c>
      <c r="I35" s="19">
        <v>289779</v>
      </c>
      <c r="J35" s="9"/>
      <c r="L35" s="2"/>
      <c r="M35" s="2"/>
    </row>
    <row r="36" spans="2:13" ht="15.75">
      <c r="B36" s="38"/>
      <c r="C36" s="46"/>
      <c r="D36" s="47" t="s">
        <v>153</v>
      </c>
      <c r="E36" s="39"/>
      <c r="F36" s="39"/>
      <c r="G36" s="241"/>
      <c r="H36" s="19">
        <v>462402</v>
      </c>
      <c r="I36" s="19">
        <v>248618</v>
      </c>
      <c r="J36" s="9"/>
      <c r="L36" s="2"/>
      <c r="M36" s="2"/>
    </row>
    <row r="37" spans="2:13" ht="15.75">
      <c r="B37" s="38"/>
      <c r="C37" s="42" t="s">
        <v>161</v>
      </c>
      <c r="D37" s="46" t="s">
        <v>162</v>
      </c>
      <c r="E37" s="39"/>
      <c r="F37" s="39"/>
      <c r="G37" s="240"/>
      <c r="H37" s="57">
        <f>H38+H39+H40+H41+H42+H43</f>
        <v>31412166</v>
      </c>
      <c r="I37" s="57">
        <f>I38+I39+I40+I41+I42+I43</f>
        <v>30184546</v>
      </c>
      <c r="J37" s="9"/>
      <c r="L37" s="2"/>
      <c r="M37" s="2"/>
    </row>
    <row r="38" spans="2:13" ht="15.75">
      <c r="B38" s="38"/>
      <c r="C38" s="46"/>
      <c r="D38" s="47" t="s">
        <v>111</v>
      </c>
      <c r="E38" s="39"/>
      <c r="F38" s="39"/>
      <c r="G38" s="241"/>
      <c r="H38" s="19">
        <v>22844381</v>
      </c>
      <c r="I38" s="19">
        <v>21979242</v>
      </c>
      <c r="J38" s="9"/>
      <c r="L38" s="2"/>
      <c r="M38" s="2"/>
    </row>
    <row r="39" spans="2:13" ht="15.75">
      <c r="B39" s="38"/>
      <c r="C39" s="46"/>
      <c r="D39" s="47" t="s">
        <v>150</v>
      </c>
      <c r="E39" s="39"/>
      <c r="F39" s="39"/>
      <c r="G39" s="241"/>
      <c r="H39" s="19">
        <v>97090</v>
      </c>
      <c r="I39" s="19">
        <v>17406</v>
      </c>
      <c r="J39" s="9"/>
      <c r="L39" s="2"/>
      <c r="M39" s="2"/>
    </row>
    <row r="40" spans="2:13" ht="15.75">
      <c r="B40" s="38"/>
      <c r="C40" s="46"/>
      <c r="D40" s="47" t="s">
        <v>151</v>
      </c>
      <c r="E40" s="39"/>
      <c r="F40" s="39"/>
      <c r="G40" s="241"/>
      <c r="H40" s="19">
        <v>5693639</v>
      </c>
      <c r="I40" s="19">
        <v>3362926</v>
      </c>
      <c r="J40" s="9"/>
      <c r="L40" s="2"/>
      <c r="M40" s="2"/>
    </row>
    <row r="41" spans="2:13" ht="15.75">
      <c r="B41" s="38"/>
      <c r="C41" s="46"/>
      <c r="D41" s="47" t="s">
        <v>152</v>
      </c>
      <c r="E41" s="39"/>
      <c r="F41" s="39"/>
      <c r="G41" s="241"/>
      <c r="H41" s="19">
        <v>142176</v>
      </c>
      <c r="I41" s="19">
        <v>4495</v>
      </c>
      <c r="J41" s="9"/>
      <c r="L41" s="2"/>
      <c r="M41" s="2"/>
    </row>
    <row r="42" spans="2:13" ht="15.75">
      <c r="B42" s="38"/>
      <c r="C42" s="46"/>
      <c r="D42" s="47" t="s">
        <v>153</v>
      </c>
      <c r="E42" s="39"/>
      <c r="F42" s="39"/>
      <c r="G42" s="241"/>
      <c r="H42" s="19">
        <v>2634880</v>
      </c>
      <c r="I42" s="19">
        <v>4820477</v>
      </c>
      <c r="J42" s="9"/>
      <c r="L42" s="2"/>
      <c r="M42" s="2"/>
    </row>
    <row r="43" spans="2:13" ht="15.75">
      <c r="B43" s="38"/>
      <c r="C43" s="46"/>
      <c r="D43" s="47" t="s">
        <v>163</v>
      </c>
      <c r="E43" s="39"/>
      <c r="F43" s="39"/>
      <c r="G43" s="241"/>
      <c r="H43" s="19">
        <v>0</v>
      </c>
      <c r="I43" s="19">
        <v>0</v>
      </c>
      <c r="J43" s="9"/>
      <c r="L43" s="2"/>
      <c r="M43" s="2"/>
    </row>
    <row r="44" spans="2:13" ht="15.75">
      <c r="B44" s="38"/>
      <c r="C44" s="42" t="s">
        <v>9</v>
      </c>
      <c r="D44" s="46" t="s">
        <v>223</v>
      </c>
      <c r="E44" s="39"/>
      <c r="F44" s="39"/>
      <c r="G44" s="240"/>
      <c r="H44" s="16">
        <v>0</v>
      </c>
      <c r="I44" s="16">
        <v>5218</v>
      </c>
      <c r="J44" s="9"/>
      <c r="L44" s="2"/>
      <c r="M44" s="2"/>
    </row>
    <row r="45" spans="2:13" ht="15.75">
      <c r="B45" s="38"/>
      <c r="C45" s="42" t="s">
        <v>21</v>
      </c>
      <c r="D45" s="47" t="s">
        <v>112</v>
      </c>
      <c r="E45" s="39"/>
      <c r="F45" s="39"/>
      <c r="G45" s="240"/>
      <c r="H45" s="57">
        <f>H46+H47+H48+H49</f>
        <v>891876</v>
      </c>
      <c r="I45" s="57">
        <f>I46+I47+I48+I49</f>
        <v>3496541</v>
      </c>
      <c r="J45" s="9"/>
      <c r="L45" s="2"/>
      <c r="M45" s="2"/>
    </row>
    <row r="46" spans="2:13" ht="15.75">
      <c r="B46" s="38"/>
      <c r="C46" s="46"/>
      <c r="D46" s="47" t="s">
        <v>154</v>
      </c>
      <c r="E46" s="39"/>
      <c r="F46" s="39"/>
      <c r="G46" s="241"/>
      <c r="H46" s="19">
        <v>860152</v>
      </c>
      <c r="I46" s="19">
        <v>3487946</v>
      </c>
      <c r="J46" s="9"/>
      <c r="L46" s="2"/>
      <c r="M46" s="2"/>
    </row>
    <row r="47" spans="2:13" ht="15.75">
      <c r="B47" s="38"/>
      <c r="C47" s="46"/>
      <c r="D47" s="47" t="s">
        <v>113</v>
      </c>
      <c r="E47" s="39"/>
      <c r="F47" s="39"/>
      <c r="G47" s="241"/>
      <c r="H47" s="19">
        <v>0</v>
      </c>
      <c r="I47" s="19">
        <v>0</v>
      </c>
      <c r="J47" s="9"/>
      <c r="L47" s="2"/>
      <c r="M47" s="2"/>
    </row>
    <row r="48" spans="2:13" ht="15.75">
      <c r="B48" s="38"/>
      <c r="C48" s="46"/>
      <c r="D48" s="47" t="s">
        <v>114</v>
      </c>
      <c r="E48" s="39"/>
      <c r="F48" s="39"/>
      <c r="G48" s="241"/>
      <c r="H48" s="19">
        <v>31724</v>
      </c>
      <c r="I48" s="19">
        <v>8595</v>
      </c>
      <c r="J48" s="9"/>
      <c r="L48" s="2"/>
      <c r="M48" s="2"/>
    </row>
    <row r="49" spans="2:13" ht="15.75">
      <c r="B49" s="38"/>
      <c r="C49" s="46"/>
      <c r="D49" s="47" t="s">
        <v>115</v>
      </c>
      <c r="E49" s="39"/>
      <c r="F49" s="39"/>
      <c r="G49" s="241"/>
      <c r="H49" s="19">
        <v>0</v>
      </c>
      <c r="I49" s="19">
        <v>0</v>
      </c>
      <c r="J49" s="9"/>
      <c r="L49" s="2"/>
      <c r="M49" s="2"/>
    </row>
    <row r="50" spans="2:13" ht="15.75">
      <c r="B50" s="38"/>
      <c r="C50" s="42" t="s">
        <v>55</v>
      </c>
      <c r="D50" s="39" t="s">
        <v>116</v>
      </c>
      <c r="E50" s="39"/>
      <c r="F50" s="39"/>
      <c r="G50" s="240"/>
      <c r="H50" s="16">
        <v>0</v>
      </c>
      <c r="I50" s="16">
        <v>0</v>
      </c>
      <c r="J50" s="9"/>
      <c r="L50" s="2"/>
      <c r="M50" s="2"/>
    </row>
    <row r="51" spans="2:13" ht="15.75">
      <c r="B51" s="38"/>
      <c r="C51" s="42" t="s">
        <v>57</v>
      </c>
      <c r="D51" s="47" t="s">
        <v>212</v>
      </c>
      <c r="E51" s="39"/>
      <c r="F51" s="39"/>
      <c r="G51" s="240" t="s">
        <v>187</v>
      </c>
      <c r="H51" s="16">
        <v>0</v>
      </c>
      <c r="I51" s="16">
        <v>0</v>
      </c>
      <c r="J51" s="9"/>
      <c r="L51" s="2"/>
      <c r="M51" s="2"/>
    </row>
    <row r="52" spans="2:13" ht="15.75">
      <c r="B52" s="38"/>
      <c r="C52" s="46"/>
      <c r="D52" s="39"/>
      <c r="E52" s="39"/>
      <c r="F52" s="39"/>
      <c r="G52" s="243"/>
      <c r="H52" s="20"/>
      <c r="I52" s="21"/>
      <c r="J52" s="9"/>
      <c r="L52" s="2"/>
      <c r="M52" s="2"/>
    </row>
    <row r="53" spans="2:13" ht="16.5" thickBot="1">
      <c r="B53" s="38" t="s">
        <v>15</v>
      </c>
      <c r="C53" s="50" t="s">
        <v>117</v>
      </c>
      <c r="D53" s="39"/>
      <c r="E53" s="39"/>
      <c r="F53" s="39"/>
      <c r="G53" s="244"/>
      <c r="H53" s="59">
        <f>H10-H30</f>
        <v>82442637</v>
      </c>
      <c r="I53" s="60">
        <f>I10-I30</f>
        <v>69251592</v>
      </c>
      <c r="J53" s="9"/>
      <c r="L53" s="2"/>
      <c r="M53" s="2"/>
    </row>
    <row r="54" spans="2:13" ht="16.5" thickTop="1">
      <c r="B54" s="38"/>
      <c r="C54" s="46"/>
      <c r="D54" s="39"/>
      <c r="E54" s="39"/>
      <c r="F54" s="39"/>
      <c r="G54" s="243"/>
      <c r="H54" s="20"/>
      <c r="I54" s="21"/>
      <c r="J54" s="9"/>
      <c r="L54" s="2"/>
      <c r="M54" s="2"/>
    </row>
    <row r="55" spans="2:13" ht="16.5" thickBot="1">
      <c r="B55" s="38" t="s">
        <v>16</v>
      </c>
      <c r="C55" s="49" t="s">
        <v>224</v>
      </c>
      <c r="D55" s="39"/>
      <c r="E55" s="39"/>
      <c r="F55" s="39"/>
      <c r="G55" s="239" t="s">
        <v>183</v>
      </c>
      <c r="H55" s="56">
        <f>H56+H60+H61+H62+H63+H64</f>
        <v>68120010</v>
      </c>
      <c r="I55" s="56">
        <f>I56+I60+I61+I62+I63+I64</f>
        <v>43706447</v>
      </c>
      <c r="J55" s="9"/>
      <c r="L55" s="2"/>
      <c r="M55" s="2"/>
    </row>
    <row r="56" spans="2:13" ht="15.75">
      <c r="B56" s="38"/>
      <c r="C56" s="42" t="s">
        <v>5</v>
      </c>
      <c r="D56" s="39" t="s">
        <v>118</v>
      </c>
      <c r="E56" s="39"/>
      <c r="F56" s="39"/>
      <c r="G56" s="240"/>
      <c r="H56" s="57">
        <f>H57+H58+H59</f>
        <v>23515003</v>
      </c>
      <c r="I56" s="57">
        <f>I57+I58+I59</f>
        <v>17721949</v>
      </c>
      <c r="J56" s="9"/>
      <c r="L56" s="2"/>
      <c r="M56" s="2"/>
    </row>
    <row r="57" spans="2:13" ht="15.75">
      <c r="B57" s="38"/>
      <c r="C57" s="46"/>
      <c r="D57" s="39" t="s">
        <v>119</v>
      </c>
      <c r="E57" s="39"/>
      <c r="F57" s="39"/>
      <c r="G57" s="241"/>
      <c r="H57" s="19">
        <v>22672234</v>
      </c>
      <c r="I57" s="19">
        <v>16732563</v>
      </c>
      <c r="J57" s="9"/>
      <c r="L57" s="2"/>
      <c r="M57" s="2"/>
    </row>
    <row r="58" spans="2:13" ht="15.75">
      <c r="B58" s="38"/>
      <c r="C58" s="46"/>
      <c r="D58" s="39" t="s">
        <v>120</v>
      </c>
      <c r="E58" s="39"/>
      <c r="F58" s="39"/>
      <c r="G58" s="241"/>
      <c r="H58" s="19">
        <v>842769</v>
      </c>
      <c r="I58" s="19">
        <v>989386</v>
      </c>
      <c r="J58" s="9"/>
      <c r="L58" s="2"/>
      <c r="M58" s="2"/>
    </row>
    <row r="59" spans="2:13" ht="15.75">
      <c r="B59" s="38"/>
      <c r="C59" s="46"/>
      <c r="D59" s="39" t="s">
        <v>121</v>
      </c>
      <c r="E59" s="39"/>
      <c r="F59" s="39"/>
      <c r="G59" s="241"/>
      <c r="H59" s="19">
        <v>0</v>
      </c>
      <c r="I59" s="19">
        <v>0</v>
      </c>
      <c r="J59" s="9"/>
      <c r="L59" s="2"/>
      <c r="M59" s="2"/>
    </row>
    <row r="60" spans="2:13" ht="15.75">
      <c r="B60" s="38"/>
      <c r="C60" s="42" t="s">
        <v>7</v>
      </c>
      <c r="D60" s="47" t="s">
        <v>122</v>
      </c>
      <c r="E60" s="39"/>
      <c r="F60" s="39"/>
      <c r="G60" s="240"/>
      <c r="H60" s="16">
        <v>55463</v>
      </c>
      <c r="I60" s="16">
        <v>699510</v>
      </c>
      <c r="J60" s="9"/>
      <c r="L60" s="2"/>
      <c r="M60" s="2"/>
    </row>
    <row r="61" spans="2:13" ht="15.75">
      <c r="B61" s="38"/>
      <c r="C61" s="42" t="s">
        <v>9</v>
      </c>
      <c r="D61" s="39" t="s">
        <v>123</v>
      </c>
      <c r="E61" s="39"/>
      <c r="F61" s="39"/>
      <c r="G61" s="240"/>
      <c r="H61" s="16">
        <v>24598635</v>
      </c>
      <c r="I61" s="16">
        <v>10980640</v>
      </c>
      <c r="J61" s="9"/>
      <c r="L61" s="2"/>
      <c r="M61" s="2"/>
    </row>
    <row r="62" spans="2:13" ht="15.75">
      <c r="B62" s="38"/>
      <c r="C62" s="42" t="s">
        <v>21</v>
      </c>
      <c r="D62" s="47" t="s">
        <v>124</v>
      </c>
      <c r="E62" s="39"/>
      <c r="F62" s="39"/>
      <c r="G62" s="240"/>
      <c r="H62" s="16">
        <v>2726651</v>
      </c>
      <c r="I62" s="16">
        <v>2856501</v>
      </c>
      <c r="J62" s="9"/>
      <c r="L62" s="2"/>
      <c r="M62" s="2"/>
    </row>
    <row r="63" spans="2:13" ht="15.75">
      <c r="B63" s="38"/>
      <c r="C63" s="42" t="s">
        <v>55</v>
      </c>
      <c r="D63" s="39" t="s">
        <v>125</v>
      </c>
      <c r="E63" s="39"/>
      <c r="F63" s="39"/>
      <c r="G63" s="240"/>
      <c r="H63" s="16">
        <v>0</v>
      </c>
      <c r="I63" s="16">
        <v>254142</v>
      </c>
      <c r="J63" s="9"/>
      <c r="L63" s="2"/>
      <c r="M63" s="2"/>
    </row>
    <row r="64" spans="2:13" ht="15.75">
      <c r="B64" s="38"/>
      <c r="C64" s="42" t="s">
        <v>57</v>
      </c>
      <c r="D64" s="47" t="s">
        <v>213</v>
      </c>
      <c r="E64" s="39"/>
      <c r="F64" s="39"/>
      <c r="G64" s="240" t="s">
        <v>187</v>
      </c>
      <c r="H64" s="16">
        <v>17224258</v>
      </c>
      <c r="I64" s="16">
        <v>11193705</v>
      </c>
      <c r="J64" s="9"/>
      <c r="L64" s="2"/>
      <c r="M64" s="2"/>
    </row>
    <row r="65" spans="2:13" ht="15.75">
      <c r="B65" s="38"/>
      <c r="C65" s="46"/>
      <c r="D65" s="39"/>
      <c r="E65" s="39"/>
      <c r="F65" s="39"/>
      <c r="G65" s="243"/>
      <c r="H65" s="20"/>
      <c r="I65" s="21"/>
      <c r="J65" s="9"/>
      <c r="L65" s="2"/>
      <c r="M65" s="2"/>
    </row>
    <row r="66" spans="2:13" ht="16.5" thickBot="1">
      <c r="B66" s="38" t="s">
        <v>17</v>
      </c>
      <c r="C66" s="49" t="s">
        <v>225</v>
      </c>
      <c r="D66" s="39"/>
      <c r="E66" s="39"/>
      <c r="F66" s="39"/>
      <c r="G66" s="239" t="s">
        <v>183</v>
      </c>
      <c r="H66" s="56">
        <f>H67+H71+H72+H73+H74+H75+H76+H77+H78+H79+H80+H81</f>
        <v>100644497</v>
      </c>
      <c r="I66" s="56">
        <f>I67+I71+I72+I73+I74+I75+I76+I77+I78+I79+I80+I81</f>
        <v>74166640</v>
      </c>
      <c r="J66" s="9"/>
      <c r="L66" s="2"/>
      <c r="M66" s="2"/>
    </row>
    <row r="67" spans="2:13" ht="15.75">
      <c r="B67" s="38"/>
      <c r="C67" s="42" t="s">
        <v>5</v>
      </c>
      <c r="D67" s="47" t="s">
        <v>126</v>
      </c>
      <c r="E67" s="39"/>
      <c r="F67" s="39"/>
      <c r="G67" s="240"/>
      <c r="H67" s="57">
        <f>H68+H69+H70</f>
        <v>9063292</v>
      </c>
      <c r="I67" s="57">
        <f>I68+I69+I70</f>
        <v>3144204</v>
      </c>
      <c r="J67" s="9"/>
      <c r="L67" s="2"/>
      <c r="M67" s="2"/>
    </row>
    <row r="68" spans="2:13" ht="15.75">
      <c r="B68" s="38"/>
      <c r="C68" s="46"/>
      <c r="D68" s="47" t="s">
        <v>127</v>
      </c>
      <c r="E68" s="39"/>
      <c r="F68" s="39"/>
      <c r="G68" s="241"/>
      <c r="H68" s="19">
        <v>9063292</v>
      </c>
      <c r="I68" s="19">
        <v>3144204</v>
      </c>
      <c r="J68" s="9"/>
      <c r="L68" s="2"/>
      <c r="M68" s="2"/>
    </row>
    <row r="69" spans="2:13" ht="15.75">
      <c r="B69" s="38"/>
      <c r="C69" s="46"/>
      <c r="D69" s="47" t="s">
        <v>128</v>
      </c>
      <c r="E69" s="39"/>
      <c r="F69" s="39"/>
      <c r="G69" s="241"/>
      <c r="H69" s="19">
        <v>0</v>
      </c>
      <c r="I69" s="19">
        <v>0</v>
      </c>
      <c r="J69" s="9"/>
      <c r="L69" s="2"/>
      <c r="M69" s="2"/>
    </row>
    <row r="70" spans="2:13" ht="15.75">
      <c r="B70" s="38"/>
      <c r="C70" s="46"/>
      <c r="D70" s="39" t="s">
        <v>121</v>
      </c>
      <c r="E70" s="39"/>
      <c r="F70" s="39"/>
      <c r="G70" s="241"/>
      <c r="H70" s="19">
        <v>0</v>
      </c>
      <c r="I70" s="19">
        <v>0</v>
      </c>
      <c r="J70" s="9"/>
      <c r="L70" s="2"/>
      <c r="M70" s="2"/>
    </row>
    <row r="71" spans="2:13" ht="15.75">
      <c r="B71" s="38"/>
      <c r="C71" s="42" t="s">
        <v>7</v>
      </c>
      <c r="D71" s="47" t="s">
        <v>129</v>
      </c>
      <c r="E71" s="39"/>
      <c r="F71" s="39"/>
      <c r="G71" s="240"/>
      <c r="H71" s="16">
        <v>495119</v>
      </c>
      <c r="I71" s="16">
        <v>0</v>
      </c>
      <c r="J71" s="9"/>
      <c r="L71" s="2"/>
      <c r="M71" s="2"/>
    </row>
    <row r="72" spans="2:13" ht="15.75">
      <c r="B72" s="38"/>
      <c r="C72" s="42" t="s">
        <v>9</v>
      </c>
      <c r="D72" s="47" t="s">
        <v>130</v>
      </c>
      <c r="E72" s="39"/>
      <c r="F72" s="39"/>
      <c r="G72" s="240"/>
      <c r="H72" s="16">
        <v>16217998</v>
      </c>
      <c r="I72" s="16">
        <v>6641776</v>
      </c>
      <c r="J72" s="9"/>
      <c r="L72" s="2"/>
      <c r="M72" s="2"/>
    </row>
    <row r="73" spans="2:13" ht="15.75">
      <c r="B73" s="38"/>
      <c r="C73" s="42" t="s">
        <v>21</v>
      </c>
      <c r="D73" s="39" t="s">
        <v>131</v>
      </c>
      <c r="E73" s="39"/>
      <c r="F73" s="39"/>
      <c r="G73" s="240"/>
      <c r="H73" s="16">
        <v>25710535</v>
      </c>
      <c r="I73" s="16">
        <v>22210484</v>
      </c>
      <c r="J73" s="9"/>
      <c r="L73" s="2"/>
      <c r="M73" s="2"/>
    </row>
    <row r="74" spans="2:13" ht="15.75">
      <c r="B74" s="38"/>
      <c r="C74" s="42" t="s">
        <v>55</v>
      </c>
      <c r="D74" s="39" t="s">
        <v>132</v>
      </c>
      <c r="E74" s="39"/>
      <c r="F74" s="39"/>
      <c r="G74" s="240"/>
      <c r="H74" s="16">
        <v>0</v>
      </c>
      <c r="I74" s="16">
        <v>0</v>
      </c>
      <c r="J74" s="9"/>
      <c r="L74" s="2"/>
      <c r="M74" s="2"/>
    </row>
    <row r="75" spans="2:13" ht="15.75">
      <c r="B75" s="38"/>
      <c r="C75" s="42" t="s">
        <v>57</v>
      </c>
      <c r="D75" s="39" t="s">
        <v>133</v>
      </c>
      <c r="E75" s="39"/>
      <c r="F75" s="39"/>
      <c r="G75" s="240"/>
      <c r="H75" s="16">
        <v>1395188</v>
      </c>
      <c r="I75" s="16">
        <v>1308385</v>
      </c>
      <c r="J75" s="9"/>
      <c r="L75" s="2"/>
      <c r="M75" s="2"/>
    </row>
    <row r="76" spans="2:13" ht="15.75">
      <c r="B76" s="38"/>
      <c r="C76" s="42" t="s">
        <v>59</v>
      </c>
      <c r="D76" s="39" t="s">
        <v>134</v>
      </c>
      <c r="E76" s="39"/>
      <c r="F76" s="39"/>
      <c r="G76" s="240"/>
      <c r="H76" s="16">
        <v>3777615</v>
      </c>
      <c r="I76" s="16">
        <v>3426399</v>
      </c>
      <c r="J76" s="9"/>
      <c r="L76" s="2"/>
      <c r="M76" s="2"/>
    </row>
    <row r="77" spans="2:13" ht="15.75">
      <c r="B77" s="38"/>
      <c r="C77" s="42" t="s">
        <v>60</v>
      </c>
      <c r="D77" s="39" t="s">
        <v>135</v>
      </c>
      <c r="E77" s="39"/>
      <c r="F77" s="39"/>
      <c r="G77" s="240"/>
      <c r="H77" s="16">
        <v>325575</v>
      </c>
      <c r="I77" s="16">
        <v>236101</v>
      </c>
      <c r="J77" s="9"/>
      <c r="L77" s="2"/>
      <c r="M77" s="2"/>
    </row>
    <row r="78" spans="2:13" ht="15.75">
      <c r="B78" s="38"/>
      <c r="C78" s="42" t="s">
        <v>136</v>
      </c>
      <c r="D78" s="39" t="s">
        <v>137</v>
      </c>
      <c r="E78" s="39"/>
      <c r="F78" s="39"/>
      <c r="G78" s="240"/>
      <c r="H78" s="16">
        <v>0</v>
      </c>
      <c r="I78" s="16">
        <v>0</v>
      </c>
      <c r="J78" s="9"/>
      <c r="L78" s="2"/>
      <c r="M78" s="2"/>
    </row>
    <row r="79" spans="2:13" ht="15.75">
      <c r="B79" s="38"/>
      <c r="C79" s="42" t="s">
        <v>138</v>
      </c>
      <c r="D79" s="39" t="s">
        <v>214</v>
      </c>
      <c r="E79" s="39"/>
      <c r="F79" s="39"/>
      <c r="G79" s="240" t="s">
        <v>185</v>
      </c>
      <c r="H79" s="16">
        <v>22497035</v>
      </c>
      <c r="I79" s="16">
        <v>18439875</v>
      </c>
      <c r="J79" s="9"/>
      <c r="L79" s="2"/>
      <c r="M79" s="2"/>
    </row>
    <row r="80" spans="2:13" ht="15.75">
      <c r="B80" s="38"/>
      <c r="C80" s="42" t="s">
        <v>139</v>
      </c>
      <c r="D80" s="39" t="s">
        <v>215</v>
      </c>
      <c r="E80" s="39"/>
      <c r="F80" s="39"/>
      <c r="G80" s="240" t="s">
        <v>185</v>
      </c>
      <c r="H80" s="16">
        <v>5066893</v>
      </c>
      <c r="I80" s="16">
        <v>4064643</v>
      </c>
      <c r="J80" s="9"/>
      <c r="L80" s="2"/>
      <c r="M80" s="2"/>
    </row>
    <row r="81" spans="2:13" ht="15.75">
      <c r="B81" s="38"/>
      <c r="C81" s="42" t="s">
        <v>140</v>
      </c>
      <c r="D81" s="47" t="s">
        <v>216</v>
      </c>
      <c r="E81" s="39"/>
      <c r="F81" s="39"/>
      <c r="G81" s="240" t="s">
        <v>187</v>
      </c>
      <c r="H81" s="16">
        <v>16095247</v>
      </c>
      <c r="I81" s="16">
        <v>14694773</v>
      </c>
      <c r="J81" s="9"/>
      <c r="L81" s="2"/>
      <c r="M81" s="2"/>
    </row>
    <row r="82" spans="2:13" ht="15.75">
      <c r="B82" s="38"/>
      <c r="C82" s="46"/>
      <c r="D82" s="39"/>
      <c r="E82" s="39"/>
      <c r="F82" s="39"/>
      <c r="G82" s="243"/>
      <c r="H82" s="20"/>
      <c r="I82" s="21"/>
      <c r="J82" s="9"/>
      <c r="L82" s="2"/>
      <c r="M82" s="2"/>
    </row>
    <row r="83" spans="2:13" ht="16.5" thickBot="1">
      <c r="B83" s="38" t="s">
        <v>23</v>
      </c>
      <c r="C83" s="50" t="s">
        <v>141</v>
      </c>
      <c r="D83" s="39"/>
      <c r="E83" s="39"/>
      <c r="F83" s="39"/>
      <c r="G83" s="244"/>
      <c r="H83" s="59">
        <f>H55-H66</f>
        <v>-32524487</v>
      </c>
      <c r="I83" s="59">
        <f>I55-I66</f>
        <v>-30460193</v>
      </c>
      <c r="J83" s="9"/>
      <c r="L83" s="2"/>
      <c r="M83" s="2"/>
    </row>
    <row r="84" spans="2:13" ht="16.5" thickTop="1">
      <c r="B84" s="38"/>
      <c r="C84" s="46"/>
      <c r="D84" s="39"/>
      <c r="E84" s="39"/>
      <c r="F84" s="39"/>
      <c r="G84" s="243"/>
      <c r="H84" s="20"/>
      <c r="I84" s="20"/>
      <c r="J84" s="9"/>
      <c r="L84" s="2"/>
      <c r="M84" s="2"/>
    </row>
    <row r="85" spans="2:13" ht="16.5" thickBot="1">
      <c r="B85" s="38" t="s">
        <v>26</v>
      </c>
      <c r="C85" s="49" t="s">
        <v>142</v>
      </c>
      <c r="D85" s="39"/>
      <c r="E85" s="39"/>
      <c r="F85" s="39"/>
      <c r="G85" s="244"/>
      <c r="H85" s="22">
        <f>H53+H83</f>
        <v>49918150</v>
      </c>
      <c r="I85" s="22">
        <f>I53+I83</f>
        <v>38791399</v>
      </c>
      <c r="J85" s="9"/>
      <c r="L85" s="2"/>
      <c r="M85" s="2"/>
    </row>
    <row r="86" spans="2:13" ht="16.5" thickTop="1">
      <c r="B86" s="38"/>
      <c r="C86" s="46"/>
      <c r="D86" s="39"/>
      <c r="E86" s="39"/>
      <c r="F86" s="39"/>
      <c r="G86" s="243"/>
      <c r="H86" s="20"/>
      <c r="I86" s="20"/>
      <c r="J86" s="9"/>
      <c r="L86" s="2"/>
      <c r="M86" s="2"/>
    </row>
    <row r="87" spans="2:13" ht="16.5" thickBot="1">
      <c r="B87" s="38" t="s">
        <v>32</v>
      </c>
      <c r="C87" s="50" t="s">
        <v>143</v>
      </c>
      <c r="D87" s="39"/>
      <c r="E87" s="39"/>
      <c r="F87" s="39"/>
      <c r="G87" s="239"/>
      <c r="H87" s="15">
        <v>10948985</v>
      </c>
      <c r="I87" s="15">
        <v>8211681</v>
      </c>
      <c r="J87" s="9"/>
      <c r="L87" s="2"/>
      <c r="M87" s="2"/>
    </row>
    <row r="88" spans="2:13" ht="15.75">
      <c r="B88" s="38"/>
      <c r="C88" s="46"/>
      <c r="D88" s="39"/>
      <c r="E88" s="39"/>
      <c r="F88" s="39"/>
      <c r="G88" s="245"/>
      <c r="H88" s="23"/>
      <c r="I88" s="23"/>
      <c r="J88" s="9"/>
      <c r="L88" s="2"/>
      <c r="M88" s="2"/>
    </row>
    <row r="89" spans="2:13" ht="16.5" thickBot="1">
      <c r="B89" s="38" t="s">
        <v>36</v>
      </c>
      <c r="C89" s="49" t="s">
        <v>144</v>
      </c>
      <c r="D89" s="39"/>
      <c r="E89" s="39"/>
      <c r="F89" s="39"/>
      <c r="G89" s="244"/>
      <c r="H89" s="59">
        <f>H85-H87</f>
        <v>38969165</v>
      </c>
      <c r="I89" s="59">
        <f>I85-I87</f>
        <v>30579718</v>
      </c>
      <c r="J89" s="24"/>
      <c r="L89" s="2"/>
      <c r="M89" s="2"/>
    </row>
    <row r="90" spans="2:10" ht="17.25" thickBot="1" thickTop="1">
      <c r="B90" s="38"/>
      <c r="C90" s="39"/>
      <c r="D90" s="44"/>
      <c r="E90" s="39"/>
      <c r="F90" s="39"/>
      <c r="G90" s="43"/>
      <c r="H90" s="25"/>
      <c r="I90" s="25"/>
      <c r="J90" s="13"/>
    </row>
    <row r="91" spans="2:10" ht="17.25" thickBot="1" thickTop="1">
      <c r="B91" s="51"/>
      <c r="C91" s="52"/>
      <c r="D91" s="53"/>
      <c r="E91" s="53"/>
      <c r="F91" s="53"/>
      <c r="G91" s="54"/>
      <c r="H91" s="26"/>
      <c r="I91" s="26"/>
      <c r="J91" s="27"/>
    </row>
    <row r="92" spans="3:10" ht="16.5" thickTop="1">
      <c r="C92" s="55"/>
      <c r="J92" s="10"/>
    </row>
  </sheetData>
  <sheetProtection password="CC26" sheet="1"/>
  <mergeCells count="3">
    <mergeCell ref="D4:F4"/>
    <mergeCell ref="D5:F5"/>
    <mergeCell ref="D6:F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Rasiha Maslakçı</dc:creator>
  <cp:keywords/>
  <dc:description/>
  <cp:lastModifiedBy>Simge Gutan</cp:lastModifiedBy>
  <cp:lastPrinted>2017-04-10T07:54:12Z</cp:lastPrinted>
  <dcterms:created xsi:type="dcterms:W3CDTF">1998-01-12T17:06:50Z</dcterms:created>
  <dcterms:modified xsi:type="dcterms:W3CDTF">2018-03-28T13:52:23Z</dcterms:modified>
  <cp:category/>
  <cp:version/>
  <cp:contentType/>
  <cp:contentStatus/>
</cp:coreProperties>
</file>